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ПЛ-02 дверь 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51" i="1" l="1"/>
  <c r="G51" i="1"/>
  <c r="H51" i="1" s="1"/>
  <c r="J50" i="1"/>
  <c r="G50" i="1" s="1"/>
  <c r="H50" i="1" s="1"/>
  <c r="J49" i="1"/>
  <c r="G49" i="1"/>
  <c r="H49" i="1" s="1"/>
  <c r="J48" i="1"/>
  <c r="G48" i="1" s="1"/>
  <c r="H48" i="1" s="1"/>
  <c r="J47" i="1"/>
  <c r="G47" i="1" s="1"/>
  <c r="H47" i="1" s="1"/>
  <c r="J46" i="1"/>
  <c r="G46" i="1"/>
  <c r="H46" i="1" s="1"/>
  <c r="J45" i="1"/>
  <c r="G45" i="1" s="1"/>
  <c r="H45" i="1" s="1"/>
  <c r="J44" i="1"/>
  <c r="G44" i="1"/>
  <c r="H44" i="1" s="1"/>
  <c r="J43" i="1"/>
  <c r="G43" i="1"/>
  <c r="H43" i="1" s="1"/>
  <c r="J42" i="1"/>
  <c r="G42" i="1" s="1"/>
  <c r="H42" i="1" s="1"/>
  <c r="J41" i="1"/>
  <c r="G41" i="1"/>
  <c r="H41" i="1" s="1"/>
  <c r="J40" i="1"/>
  <c r="G40" i="1"/>
  <c r="H40" i="1" s="1"/>
  <c r="J39" i="1"/>
  <c r="G39" i="1" s="1"/>
  <c r="H39" i="1" s="1"/>
  <c r="J38" i="1"/>
  <c r="G38" i="1"/>
  <c r="H38" i="1" s="1"/>
  <c r="J37" i="1"/>
  <c r="G37" i="1" s="1"/>
  <c r="H37" i="1" s="1"/>
  <c r="J36" i="1"/>
  <c r="G36" i="1"/>
  <c r="H36" i="1" s="1"/>
  <c r="J35" i="1"/>
  <c r="G35" i="1"/>
  <c r="H35" i="1" s="1"/>
  <c r="J34" i="1"/>
  <c r="G34" i="1" s="1"/>
  <c r="H34" i="1" s="1"/>
  <c r="I33" i="1"/>
  <c r="J33" i="1" s="1"/>
  <c r="G33" i="1" s="1"/>
  <c r="H33" i="1" s="1"/>
  <c r="I32" i="1"/>
  <c r="J32" i="1" s="1"/>
  <c r="G32" i="1" s="1"/>
  <c r="H32" i="1" s="1"/>
  <c r="I31" i="1"/>
  <c r="J31" i="1" s="1"/>
  <c r="G31" i="1" s="1"/>
  <c r="H31" i="1" s="1"/>
  <c r="I30" i="1"/>
  <c r="J30" i="1" s="1"/>
  <c r="G30" i="1" s="1"/>
  <c r="H30" i="1" s="1"/>
  <c r="I29" i="1"/>
  <c r="J29" i="1" s="1"/>
  <c r="G29" i="1" s="1"/>
  <c r="H29" i="1" s="1"/>
  <c r="I28" i="1"/>
  <c r="J28" i="1" s="1"/>
  <c r="G28" i="1" s="1"/>
  <c r="H28" i="1" s="1"/>
  <c r="I27" i="1"/>
  <c r="J27" i="1" s="1"/>
  <c r="G27" i="1" s="1"/>
  <c r="H27" i="1" s="1"/>
  <c r="I26" i="1"/>
  <c r="J26" i="1" s="1"/>
  <c r="G26" i="1" s="1"/>
  <c r="H26" i="1" s="1"/>
  <c r="H53" i="1" l="1"/>
</calcChain>
</file>

<file path=xl/sharedStrings.xml><?xml version="1.0" encoding="utf-8"?>
<sst xmlns="http://schemas.openxmlformats.org/spreadsheetml/2006/main" count="169" uniqueCount="87">
  <si>
    <t>Размер</t>
  </si>
  <si>
    <t>1706х2100</t>
  </si>
  <si>
    <t>Покрытие</t>
  </si>
  <si>
    <t>RAL 9016</t>
  </si>
  <si>
    <t>Заполнение</t>
  </si>
  <si>
    <t>стекло 6 мм</t>
  </si>
  <si>
    <t>Угловое соединение профилей</t>
  </si>
  <si>
    <t>опрессовка на сухаре</t>
  </si>
  <si>
    <t>Импостное соединение профилей</t>
  </si>
  <si>
    <t>на саморезах</t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</si>
  <si>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</si>
  <si>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</si>
  <si>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</si>
  <si>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</si>
  <si>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</si>
  <si>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</si>
  <si>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</si>
  <si>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</si>
  <si>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</si>
  <si>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</si>
  <si>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</si>
  <si>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</si>
  <si>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</si>
  <si>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VP-02-001</t>
  </si>
  <si>
    <t>(VP-серия) Рамный дверной профиль</t>
  </si>
  <si>
    <t>пог.м.</t>
  </si>
  <si>
    <t>VP-02-002</t>
  </si>
  <si>
    <t>(VP-серия) Створочный дверной профиль</t>
  </si>
  <si>
    <t>VP-02-003</t>
  </si>
  <si>
    <t>(VP-серия) Импостный дверной профиль</t>
  </si>
  <si>
    <t>VP-02-004-1</t>
  </si>
  <si>
    <t>(VP-серия) Штульповый дверной профиль</t>
  </si>
  <si>
    <t>VP-02-010</t>
  </si>
  <si>
    <t>(VP-серия) Цокольный дверной профиль</t>
  </si>
  <si>
    <t>VP-02-202</t>
  </si>
  <si>
    <t>(VP-серия) Притворный профиль</t>
  </si>
  <si>
    <t>VP-02-204</t>
  </si>
  <si>
    <t>(VP-серия) Пороговый профиль</t>
  </si>
  <si>
    <t>Штапик 22,5 мм</t>
  </si>
  <si>
    <t>30.11P.24 ГАРДИАН</t>
  </si>
  <si>
    <t>Дверной замок с выпадающим ригелем и роликовой защелкой</t>
  </si>
  <si>
    <t>Неокрашенный б/п</t>
  </si>
  <si>
    <t>шт.</t>
  </si>
  <si>
    <t>35/35</t>
  </si>
  <si>
    <t>Профильный цилиндр для дверей СПЛ-02</t>
  </si>
  <si>
    <t>C.351</t>
  </si>
  <si>
    <t>Подкладка клиновая под стекло</t>
  </si>
  <si>
    <t>Пластик</t>
  </si>
  <si>
    <t>C.352</t>
  </si>
  <si>
    <t>C.415 (ШДА-2-ВП)</t>
  </si>
  <si>
    <t>Шпингалет врезной для дверей СПЛ-02</t>
  </si>
  <si>
    <t>ВМК 5х30</t>
  </si>
  <si>
    <t>Винт метрический ВМК 5х30 ГОСТ 17473-80</t>
  </si>
  <si>
    <t>ВМК 8х20</t>
  </si>
  <si>
    <t>Винт метрический ВМК 8х20 ГОСТ 17473-80</t>
  </si>
  <si>
    <t>ВСК 4,2х19</t>
  </si>
  <si>
    <t>Саморез 4,2x19 DIN7981</t>
  </si>
  <si>
    <t>ВСП 4,2х13</t>
  </si>
  <si>
    <t>Саморез 4,2х13 DIN7982</t>
  </si>
  <si>
    <t>Заглушка D13</t>
  </si>
  <si>
    <t>Заглушка для отверстий</t>
  </si>
  <si>
    <t>Планка отв. 161.24</t>
  </si>
  <si>
    <t>Ответная планка замка с роликом для СПЛ-02</t>
  </si>
  <si>
    <t>С.338 (СТН-1603)</t>
  </si>
  <si>
    <t>Петля врезная для дверей СПЛ-02</t>
  </si>
  <si>
    <t>СТН-0206.300</t>
  </si>
  <si>
    <t>Дверная ручка офисная прямоугольная</t>
  </si>
  <si>
    <t>УР-2.01.01</t>
  </si>
  <si>
    <t>Угловой соединитель СПЛ-02-008А1 (L=36мм)</t>
  </si>
  <si>
    <t>УР-2.02.01</t>
  </si>
  <si>
    <t>ZD 4401</t>
  </si>
  <si>
    <t>Уплотнитель цокольного притвора</t>
  </si>
  <si>
    <t>Резина EPDM</t>
  </si>
  <si>
    <t>ПРУ-083</t>
  </si>
  <si>
    <t>Уплотниетль дверной створочный</t>
  </si>
  <si>
    <t>ПРУ-084</t>
  </si>
  <si>
    <t>Уплотнитель заполнения</t>
  </si>
  <si>
    <t>Стекло 6</t>
  </si>
  <si>
    <t>Стекло 6 мм</t>
  </si>
  <si>
    <t>Фиктивное заполнение</t>
  </si>
  <si>
    <t>кв.м.</t>
  </si>
  <si>
    <t xml:space="preserve">ИТОГО </t>
  </si>
  <si>
    <t>www.vidnal.ru</t>
  </si>
  <si>
    <t>vidnal@vidnal.ru</t>
  </si>
  <si>
    <r>
      <t xml:space="preserve">Конструктивные особенности
</t>
    </r>
    <r>
      <rPr>
        <sz val="8"/>
        <rFont val="Arial"/>
        <family val="2"/>
        <charset val="204"/>
      </rPr>
      <t xml:space="preserve">- используемые заполнения: стекло 6 мм, стеклопакет 20-22 мм, панели 22-24 мм;
- монтажная глубина профилей 40 мм;
- возможность изготовлений дверей с порогом и без;
- использование угловых сухарей с опрессовкой;
- имостное соединение на саморезах;
- совместимость с фасадной системой F50 и витражной системой VP-03.
</t>
    </r>
  </si>
  <si>
    <t>VP-02-206</t>
  </si>
  <si>
    <t>Спецификация конструкции для холодной двустворчатой двери VP-02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</si>
</sst>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14" xfId="1" applyFont="1" applyFill="1" applyBorder="1" applyAlignment="1">
      <alignment horizontal="center" wrapText="1"/>
    </xf>
    <xf numFmtId="0" fontId="3" fillId="2" borderId="17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2" xfId="1" applyFont="1" applyFill="1" applyBorder="1" applyAlignment="1">
      <alignment horizontal="center" wrapText="1"/>
    </xf>
    <xf numFmtId="0" fontId="3" fillId="2" borderId="25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26" xfId="1" applyFont="1" applyFill="1" applyBorder="1" applyAlignment="1">
      <alignment horizontal="center" wrapText="1"/>
    </xf>
    <xf numFmtId="0" fontId="3" fillId="3" borderId="27" xfId="2" applyFont="1" applyFill="1" applyBorder="1" applyAlignment="1">
      <alignment vertical="top" wrapText="1"/>
    </xf>
    <xf numFmtId="0" fontId="3" fillId="3" borderId="28" xfId="1" applyFont="1" applyFill="1" applyBorder="1" applyAlignment="1">
      <alignment vertical="top" wrapText="1"/>
    </xf>
    <xf numFmtId="0" fontId="3" fillId="3" borderId="28" xfId="1" applyFont="1" applyFill="1" applyBorder="1" applyAlignment="1">
      <alignment horizontal="center" vertical="top" wrapText="1"/>
    </xf>
    <xf numFmtId="164" fontId="3" fillId="3" borderId="28" xfId="1" applyNumberFormat="1" applyFont="1" applyFill="1" applyBorder="1" applyAlignment="1">
      <alignment horizontal="right" vertical="top" wrapText="1"/>
    </xf>
    <xf numFmtId="164" fontId="3" fillId="3" borderId="29" xfId="1" applyNumberFormat="1" applyFont="1" applyFill="1" applyBorder="1" applyAlignment="1">
      <alignment horizontal="right" vertical="top" wrapText="1"/>
    </xf>
    <xf numFmtId="164" fontId="3" fillId="4" borderId="28" xfId="2" applyNumberFormat="1" applyFont="1" applyFill="1" applyBorder="1" applyAlignment="1">
      <alignment horizontal="right" vertical="top" wrapText="1"/>
    </xf>
    <xf numFmtId="0" fontId="3" fillId="3" borderId="30" xfId="2" applyFont="1" applyFill="1" applyBorder="1" applyAlignment="1">
      <alignment vertical="top" wrapText="1"/>
    </xf>
    <xf numFmtId="0" fontId="3" fillId="3" borderId="31" xfId="1" applyFont="1" applyFill="1" applyBorder="1" applyAlignment="1">
      <alignment vertical="top" wrapText="1"/>
    </xf>
    <xf numFmtId="0" fontId="3" fillId="3" borderId="31" xfId="1" applyFont="1" applyFill="1" applyBorder="1" applyAlignment="1">
      <alignment horizontal="center" vertical="top" wrapText="1"/>
    </xf>
    <xf numFmtId="164" fontId="3" fillId="3" borderId="32" xfId="1" applyNumberFormat="1" applyFont="1" applyFill="1" applyBorder="1" applyAlignment="1">
      <alignment horizontal="right" vertical="top" wrapText="1"/>
    </xf>
    <xf numFmtId="0" fontId="3" fillId="3" borderId="30" xfId="1" applyFont="1" applyFill="1" applyBorder="1" applyAlignment="1">
      <alignment vertical="top" wrapText="1"/>
    </xf>
    <xf numFmtId="164" fontId="3" fillId="5" borderId="31" xfId="1" applyNumberFormat="1" applyFont="1" applyFill="1" applyBorder="1" applyAlignment="1">
      <alignment horizontal="right" vertical="top" wrapText="1"/>
    </xf>
    <xf numFmtId="0" fontId="3" fillId="3" borderId="33" xfId="1" applyFont="1" applyFill="1" applyBorder="1" applyAlignment="1">
      <alignment vertical="top" wrapText="1"/>
    </xf>
    <xf numFmtId="0" fontId="3" fillId="3" borderId="34" xfId="1" applyFont="1" applyFill="1" applyBorder="1" applyAlignment="1">
      <alignment vertical="top" wrapText="1"/>
    </xf>
    <xf numFmtId="0" fontId="3" fillId="3" borderId="34" xfId="1" applyFont="1" applyFill="1" applyBorder="1" applyAlignment="1">
      <alignment horizontal="center" vertical="top" wrapText="1"/>
    </xf>
    <xf numFmtId="164" fontId="3" fillId="3" borderId="34" xfId="1" applyNumberFormat="1" applyFont="1" applyFill="1" applyBorder="1" applyAlignment="1">
      <alignment horizontal="right" vertical="top" wrapText="1"/>
    </xf>
    <xf numFmtId="164" fontId="3" fillId="3" borderId="35" xfId="1" applyNumberFormat="1" applyFont="1" applyFill="1" applyBorder="1" applyAlignment="1">
      <alignment horizontal="right" vertical="top" wrapText="1"/>
    </xf>
    <xf numFmtId="4" fontId="6" fillId="3" borderId="37" xfId="1" applyNumberFormat="1" applyFont="1" applyFill="1" applyBorder="1" applyAlignment="1">
      <alignment horizontal="right" vertical="top" wrapText="1"/>
    </xf>
    <xf numFmtId="0" fontId="6" fillId="3" borderId="2" xfId="1" applyFont="1" applyFill="1" applyBorder="1" applyAlignment="1">
      <alignment horizontal="right" vertical="top" wrapText="1"/>
    </xf>
    <xf numFmtId="0" fontId="6" fillId="3" borderId="4" xfId="1" applyFont="1" applyFill="1" applyBorder="1" applyAlignment="1">
      <alignment horizontal="right" vertical="top" wrapText="1"/>
    </xf>
    <xf numFmtId="0" fontId="6" fillId="3" borderId="36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2" borderId="13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3"/>
  </cellXfs>
  <cellStyles count="4">
    <cellStyle name="Гиперссылка" xfId="3" builtinId="8"/>
    <cellStyle name="Обычный" xfId="0" builtinId="0"/>
    <cellStyle name="Обычный_СПЛ-02 дверь 1" xfId="2"/>
    <cellStyle name="Обычный_СПЛ-02 двер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107876</xdr:rowOff>
    </xdr:from>
    <xdr:to>
      <xdr:col>1</xdr:col>
      <xdr:colOff>1516062</xdr:colOff>
      <xdr:row>2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876"/>
          <a:ext cx="1876425" cy="387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476250</xdr:colOff>
      <xdr:row>5</xdr:row>
      <xdr:rowOff>114300</xdr:rowOff>
    </xdr:from>
    <xdr:to>
      <xdr:col>2</xdr:col>
      <xdr:colOff>9525</xdr:colOff>
      <xdr:row>21</xdr:row>
      <xdr:rowOff>28575</xdr:rowOff>
    </xdr:to>
    <xdr:pic>
      <xdr:nvPicPr>
        <xdr:cNvPr id="3" name="Picture 4" descr="i00028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971550"/>
          <a:ext cx="2286000" cy="290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G1" t="str">
            <v>www.akvista.ru</v>
          </cell>
        </row>
        <row r="26">
          <cell r="I26">
            <v>276.47000000000003</v>
          </cell>
        </row>
        <row r="27">
          <cell r="I27">
            <v>313.24</v>
          </cell>
        </row>
        <row r="28">
          <cell r="I28">
            <v>341.15</v>
          </cell>
        </row>
        <row r="29">
          <cell r="I29">
            <v>393.06</v>
          </cell>
        </row>
        <row r="31">
          <cell r="I31">
            <v>179.47</v>
          </cell>
        </row>
        <row r="32">
          <cell r="I32">
            <v>101.21</v>
          </cell>
        </row>
      </sheetData>
      <sheetData sheetId="8"/>
      <sheetData sheetId="9"/>
      <sheetData sheetId="10"/>
      <sheetData sheetId="11"/>
      <sheetData sheetId="12">
        <row r="428">
          <cell r="I428">
            <v>193.26</v>
          </cell>
        </row>
        <row r="445">
          <cell r="I445">
            <v>172.37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nal@vidnal.ru" TargetMode="External"/><Relationship Id="rId1" Type="http://schemas.openxmlformats.org/officeDocument/2006/relationships/hyperlink" Target="http://www.vidna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="120" zoomScaleNormal="100" zoomScaleSheetLayoutView="120" workbookViewId="0">
      <selection activeCell="F6" sqref="F6:H6"/>
    </sheetView>
  </sheetViews>
  <sheetFormatPr defaultRowHeight="15" x14ac:dyDescent="0.25"/>
  <cols>
    <col min="1" max="1" width="13" customWidth="1"/>
    <col min="2" max="2" width="28.28515625" customWidth="1"/>
    <col min="3" max="3" width="11.28515625" customWidth="1"/>
    <col min="4" max="4" width="10.42578125" customWidth="1"/>
    <col min="5" max="5" width="10.28515625" customWidth="1"/>
    <col min="7" max="7" width="10" customWidth="1"/>
    <col min="8" max="8" width="12.28515625" customWidth="1"/>
    <col min="9" max="10" width="9.140625" hidden="1" customWidth="1"/>
  </cols>
  <sheetData>
    <row r="1" spans="1:9" x14ac:dyDescent="0.25">
      <c r="G1" s="60" t="s">
        <v>82</v>
      </c>
    </row>
    <row r="2" spans="1:9" x14ac:dyDescent="0.25">
      <c r="G2" s="60" t="s">
        <v>83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58" t="s">
        <v>86</v>
      </c>
      <c r="B5" s="58"/>
      <c r="C5" s="58"/>
      <c r="D5" s="58"/>
      <c r="E5" s="58"/>
      <c r="F5" s="58"/>
      <c r="G5" s="58"/>
      <c r="H5" s="58"/>
      <c r="I5" s="3"/>
    </row>
    <row r="6" spans="1:9" ht="15.75" thickBot="1" x14ac:dyDescent="0.3">
      <c r="F6" s="59"/>
      <c r="G6" s="59"/>
      <c r="H6" s="59"/>
    </row>
    <row r="7" spans="1:9" ht="15.75" thickBot="1" x14ac:dyDescent="0.3">
      <c r="D7" s="53" t="s">
        <v>0</v>
      </c>
      <c r="E7" s="54"/>
      <c r="F7" s="55" t="s">
        <v>1</v>
      </c>
      <c r="G7" s="56"/>
      <c r="H7" s="57"/>
    </row>
    <row r="8" spans="1:9" ht="15.75" thickBot="1" x14ac:dyDescent="0.3">
      <c r="D8" s="53" t="s">
        <v>2</v>
      </c>
      <c r="E8" s="54"/>
      <c r="F8" s="55" t="s">
        <v>3</v>
      </c>
      <c r="G8" s="56"/>
      <c r="H8" s="57"/>
    </row>
    <row r="9" spans="1:9" ht="15.75" thickBot="1" x14ac:dyDescent="0.3">
      <c r="D9" s="53" t="s">
        <v>4</v>
      </c>
      <c r="E9" s="54"/>
      <c r="F9" s="55" t="s">
        <v>5</v>
      </c>
      <c r="G9" s="56"/>
      <c r="H9" s="57"/>
    </row>
    <row r="10" spans="1:9" ht="15.75" thickBot="1" x14ac:dyDescent="0.3">
      <c r="D10" s="53" t="s">
        <v>6</v>
      </c>
      <c r="E10" s="54"/>
      <c r="F10" s="55" t="s">
        <v>7</v>
      </c>
      <c r="G10" s="56"/>
      <c r="H10" s="57"/>
    </row>
    <row r="11" spans="1:9" ht="15.75" thickBot="1" x14ac:dyDescent="0.3">
      <c r="D11" s="53" t="s">
        <v>8</v>
      </c>
      <c r="E11" s="54"/>
      <c r="F11" s="55" t="s">
        <v>9</v>
      </c>
      <c r="G11" s="56"/>
      <c r="H11" s="57"/>
    </row>
    <row r="12" spans="1:9" x14ac:dyDescent="0.25">
      <c r="D12" s="34" t="s">
        <v>84</v>
      </c>
      <c r="E12" s="35"/>
      <c r="F12" s="35"/>
      <c r="G12" s="35"/>
      <c r="H12" s="36"/>
    </row>
    <row r="13" spans="1:9" x14ac:dyDescent="0.25">
      <c r="D13" s="37"/>
      <c r="E13" s="38"/>
      <c r="F13" s="38"/>
      <c r="G13" s="38"/>
      <c r="H13" s="39"/>
    </row>
    <row r="14" spans="1:9" x14ac:dyDescent="0.25">
      <c r="D14" s="37"/>
      <c r="E14" s="38"/>
      <c r="F14" s="38"/>
      <c r="G14" s="38"/>
      <c r="H14" s="39"/>
    </row>
    <row r="15" spans="1:9" x14ac:dyDescent="0.25">
      <c r="D15" s="37"/>
      <c r="E15" s="38"/>
      <c r="F15" s="38"/>
      <c r="G15" s="38"/>
      <c r="H15" s="39"/>
    </row>
    <row r="16" spans="1:9" x14ac:dyDescent="0.25">
      <c r="D16" s="37"/>
      <c r="E16" s="38"/>
      <c r="F16" s="38"/>
      <c r="G16" s="38"/>
      <c r="H16" s="39"/>
    </row>
    <row r="17" spans="1:10" x14ac:dyDescent="0.25">
      <c r="D17" s="37"/>
      <c r="E17" s="38"/>
      <c r="F17" s="38"/>
      <c r="G17" s="38"/>
      <c r="H17" s="39"/>
    </row>
    <row r="18" spans="1:10" x14ac:dyDescent="0.25">
      <c r="D18" s="37"/>
      <c r="E18" s="38"/>
      <c r="F18" s="38"/>
      <c r="G18" s="38"/>
      <c r="H18" s="39"/>
    </row>
    <row r="19" spans="1:10" x14ac:dyDescent="0.25">
      <c r="D19" s="37"/>
      <c r="E19" s="38"/>
      <c r="F19" s="38"/>
      <c r="G19" s="38"/>
      <c r="H19" s="39"/>
    </row>
    <row r="20" spans="1:10" x14ac:dyDescent="0.25">
      <c r="D20" s="37"/>
      <c r="E20" s="38"/>
      <c r="F20" s="38"/>
      <c r="G20" s="38"/>
      <c r="H20" s="39"/>
    </row>
    <row r="21" spans="1:10" ht="15.75" thickBot="1" x14ac:dyDescent="0.3">
      <c r="D21" s="40"/>
      <c r="E21" s="41"/>
      <c r="F21" s="41"/>
      <c r="G21" s="41"/>
      <c r="H21" s="42"/>
    </row>
    <row r="22" spans="1:10" ht="15.75" thickBot="1" x14ac:dyDescent="0.3">
      <c r="D22" s="4"/>
      <c r="E22" s="4"/>
      <c r="F22" s="5" t="s">
        <v>10</v>
      </c>
      <c r="G22" s="5">
        <v>0</v>
      </c>
      <c r="H22" s="4"/>
    </row>
    <row r="23" spans="1:10" x14ac:dyDescent="0.25">
      <c r="A23" s="43" t="s">
        <v>11</v>
      </c>
      <c r="B23" s="46" t="s">
        <v>12</v>
      </c>
      <c r="C23" s="49" t="s">
        <v>13</v>
      </c>
      <c r="D23" s="50"/>
      <c r="E23" s="46" t="s">
        <v>14</v>
      </c>
      <c r="F23" s="46" t="s">
        <v>15</v>
      </c>
      <c r="G23" s="6" t="s">
        <v>16</v>
      </c>
      <c r="H23" s="7" t="s">
        <v>17</v>
      </c>
      <c r="I23" s="6" t="s">
        <v>16</v>
      </c>
      <c r="J23" s="6" t="s">
        <v>16</v>
      </c>
    </row>
    <row r="24" spans="1:10" x14ac:dyDescent="0.25">
      <c r="A24" s="44"/>
      <c r="B24" s="47"/>
      <c r="C24" s="51"/>
      <c r="D24" s="52"/>
      <c r="E24" s="47"/>
      <c r="F24" s="47"/>
      <c r="G24" s="8" t="s">
        <v>18</v>
      </c>
      <c r="H24" s="9" t="s">
        <v>19</v>
      </c>
      <c r="I24" s="8" t="s">
        <v>18</v>
      </c>
      <c r="J24" s="8" t="s">
        <v>20</v>
      </c>
    </row>
    <row r="25" spans="1:10" ht="15.75" thickBot="1" x14ac:dyDescent="0.3">
      <c r="A25" s="45"/>
      <c r="B25" s="48"/>
      <c r="C25" s="10" t="s">
        <v>21</v>
      </c>
      <c r="D25" s="10" t="s">
        <v>22</v>
      </c>
      <c r="E25" s="48"/>
      <c r="F25" s="48"/>
      <c r="G25" s="11" t="s">
        <v>19</v>
      </c>
      <c r="H25" s="12"/>
      <c r="I25" s="11" t="s">
        <v>19</v>
      </c>
      <c r="J25" s="11" t="s">
        <v>19</v>
      </c>
    </row>
    <row r="26" spans="1:10" ht="22.5" x14ac:dyDescent="0.25">
      <c r="A26" s="13" t="s">
        <v>23</v>
      </c>
      <c r="B26" s="14" t="s">
        <v>24</v>
      </c>
      <c r="C26" s="14" t="s">
        <v>3</v>
      </c>
      <c r="D26" s="14" t="s">
        <v>3</v>
      </c>
      <c r="E26" s="15">
        <v>5.9059999999999997</v>
      </c>
      <c r="F26" s="15" t="s">
        <v>25</v>
      </c>
      <c r="G26" s="16">
        <f>J26</f>
        <v>276.47000000000003</v>
      </c>
      <c r="H26" s="17">
        <f>E26*G26</f>
        <v>1632.8318200000001</v>
      </c>
      <c r="I26" s="18">
        <f>'[1]СПЛ-02 дверь 1'!I26</f>
        <v>276.47000000000003</v>
      </c>
      <c r="J26" s="16">
        <f>I26*(100-$G$22)/100</f>
        <v>276.47000000000003</v>
      </c>
    </row>
    <row r="27" spans="1:10" ht="22.5" x14ac:dyDescent="0.25">
      <c r="A27" s="19" t="s">
        <v>26</v>
      </c>
      <c r="B27" s="20" t="s">
        <v>27</v>
      </c>
      <c r="C27" s="20" t="s">
        <v>3</v>
      </c>
      <c r="D27" s="20" t="s">
        <v>3</v>
      </c>
      <c r="E27" s="21">
        <v>9.6530000000000005</v>
      </c>
      <c r="F27" s="21" t="s">
        <v>25</v>
      </c>
      <c r="G27" s="16">
        <f t="shared" ref="G27:G51" si="0">J27</f>
        <v>313.24</v>
      </c>
      <c r="H27" s="22">
        <f>E27*G27</f>
        <v>3023.7057200000004</v>
      </c>
      <c r="I27" s="18">
        <f>'[1]СПЛ-02 дверь 1'!I27</f>
        <v>313.24</v>
      </c>
      <c r="J27" s="16">
        <f t="shared" ref="J27:J51" si="1">I27*(100-$G$22)/100</f>
        <v>313.24</v>
      </c>
    </row>
    <row r="28" spans="1:10" ht="22.5" x14ac:dyDescent="0.25">
      <c r="A28" s="19" t="s">
        <v>28</v>
      </c>
      <c r="B28" s="20" t="s">
        <v>29</v>
      </c>
      <c r="C28" s="20" t="s">
        <v>3</v>
      </c>
      <c r="D28" s="20" t="s">
        <v>3</v>
      </c>
      <c r="E28" s="21">
        <v>1.341</v>
      </c>
      <c r="F28" s="21" t="s">
        <v>25</v>
      </c>
      <c r="G28" s="16">
        <f t="shared" si="0"/>
        <v>341.15</v>
      </c>
      <c r="H28" s="22">
        <f t="shared" ref="H28:H51" si="2">E28*G28</f>
        <v>457.48214999999993</v>
      </c>
      <c r="I28" s="18">
        <f>'[1]СПЛ-02 дверь 1'!I28</f>
        <v>341.15</v>
      </c>
      <c r="J28" s="16">
        <f t="shared" si="1"/>
        <v>341.15</v>
      </c>
    </row>
    <row r="29" spans="1:10" ht="22.5" x14ac:dyDescent="0.25">
      <c r="A29" s="23" t="s">
        <v>30</v>
      </c>
      <c r="B29" s="20" t="s">
        <v>31</v>
      </c>
      <c r="C29" s="20" t="s">
        <v>3</v>
      </c>
      <c r="D29" s="20" t="s">
        <v>3</v>
      </c>
      <c r="E29" s="21">
        <v>2.0030000000000001</v>
      </c>
      <c r="F29" s="21" t="s">
        <v>25</v>
      </c>
      <c r="G29" s="16">
        <f t="shared" si="0"/>
        <v>193.26</v>
      </c>
      <c r="H29" s="22">
        <f t="shared" si="2"/>
        <v>387.09978000000001</v>
      </c>
      <c r="I29" s="18">
        <f>[1]прайс!I428</f>
        <v>193.26</v>
      </c>
      <c r="J29" s="16">
        <f t="shared" si="1"/>
        <v>193.26</v>
      </c>
    </row>
    <row r="30" spans="1:10" ht="22.5" x14ac:dyDescent="0.25">
      <c r="A30" s="19" t="s">
        <v>32</v>
      </c>
      <c r="B30" s="20" t="s">
        <v>33</v>
      </c>
      <c r="C30" s="20" t="s">
        <v>3</v>
      </c>
      <c r="D30" s="20" t="s">
        <v>3</v>
      </c>
      <c r="E30" s="21">
        <v>1.341</v>
      </c>
      <c r="F30" s="21" t="s">
        <v>25</v>
      </c>
      <c r="G30" s="16">
        <f t="shared" si="0"/>
        <v>393.06</v>
      </c>
      <c r="H30" s="22">
        <f t="shared" si="2"/>
        <v>527.09345999999994</v>
      </c>
      <c r="I30" s="18">
        <f>'[1]СПЛ-02 дверь 1'!I29</f>
        <v>393.06</v>
      </c>
      <c r="J30" s="16">
        <f t="shared" si="1"/>
        <v>393.06</v>
      </c>
    </row>
    <row r="31" spans="1:10" x14ac:dyDescent="0.25">
      <c r="A31" s="19" t="s">
        <v>34</v>
      </c>
      <c r="B31" s="20" t="s">
        <v>35</v>
      </c>
      <c r="C31" s="20" t="s">
        <v>3</v>
      </c>
      <c r="D31" s="20" t="s">
        <v>3</v>
      </c>
      <c r="E31" s="21">
        <v>1.621</v>
      </c>
      <c r="F31" s="21" t="s">
        <v>25</v>
      </c>
      <c r="G31" s="16">
        <f t="shared" si="0"/>
        <v>172.37</v>
      </c>
      <c r="H31" s="22">
        <f t="shared" si="2"/>
        <v>279.41176999999999</v>
      </c>
      <c r="I31" s="18">
        <f>[1]прайс!I445</f>
        <v>172.37</v>
      </c>
      <c r="J31" s="16">
        <f t="shared" si="1"/>
        <v>172.37</v>
      </c>
    </row>
    <row r="32" spans="1:10" x14ac:dyDescent="0.25">
      <c r="A32" s="19" t="s">
        <v>36</v>
      </c>
      <c r="B32" s="20" t="s">
        <v>37</v>
      </c>
      <c r="C32" s="20" t="s">
        <v>3</v>
      </c>
      <c r="D32" s="20" t="s">
        <v>3</v>
      </c>
      <c r="E32" s="21">
        <v>1.6160000000000001</v>
      </c>
      <c r="F32" s="21" t="s">
        <v>25</v>
      </c>
      <c r="G32" s="16">
        <f t="shared" si="0"/>
        <v>179.47</v>
      </c>
      <c r="H32" s="22">
        <f t="shared" si="2"/>
        <v>290.02352000000002</v>
      </c>
      <c r="I32" s="18">
        <f>'[1]СПЛ-02 дверь 1'!I31</f>
        <v>179.47</v>
      </c>
      <c r="J32" s="16">
        <f t="shared" si="1"/>
        <v>179.47</v>
      </c>
    </row>
    <row r="33" spans="1:10" x14ac:dyDescent="0.25">
      <c r="A33" s="23" t="s">
        <v>85</v>
      </c>
      <c r="B33" s="20" t="s">
        <v>38</v>
      </c>
      <c r="C33" s="20" t="s">
        <v>3</v>
      </c>
      <c r="D33" s="20" t="s">
        <v>3</v>
      </c>
      <c r="E33" s="21">
        <v>12.256</v>
      </c>
      <c r="F33" s="21" t="s">
        <v>25</v>
      </c>
      <c r="G33" s="16">
        <f t="shared" si="0"/>
        <v>101.21</v>
      </c>
      <c r="H33" s="22">
        <f t="shared" si="2"/>
        <v>1240.42976</v>
      </c>
      <c r="I33" s="18">
        <f>'[1]СПЛ-02 дверь 1'!I32</f>
        <v>101.21</v>
      </c>
      <c r="J33" s="16">
        <f t="shared" si="1"/>
        <v>101.21</v>
      </c>
    </row>
    <row r="34" spans="1:10" ht="22.5" x14ac:dyDescent="0.25">
      <c r="A34" s="23" t="s">
        <v>39</v>
      </c>
      <c r="B34" s="20" t="s">
        <v>40</v>
      </c>
      <c r="C34" s="20" t="s">
        <v>41</v>
      </c>
      <c r="D34" s="20" t="s">
        <v>41</v>
      </c>
      <c r="E34" s="21">
        <v>1</v>
      </c>
      <c r="F34" s="21" t="s">
        <v>42</v>
      </c>
      <c r="G34" s="16">
        <f t="shared" si="0"/>
        <v>380.2</v>
      </c>
      <c r="H34" s="22">
        <f t="shared" si="2"/>
        <v>380.2</v>
      </c>
      <c r="I34" s="24">
        <v>380.2</v>
      </c>
      <c r="J34" s="16">
        <f t="shared" si="1"/>
        <v>380.2</v>
      </c>
    </row>
    <row r="35" spans="1:10" ht="22.5" x14ac:dyDescent="0.25">
      <c r="A35" s="23" t="s">
        <v>43</v>
      </c>
      <c r="B35" s="20" t="s">
        <v>44</v>
      </c>
      <c r="C35" s="20" t="s">
        <v>41</v>
      </c>
      <c r="D35" s="20" t="s">
        <v>41</v>
      </c>
      <c r="E35" s="21">
        <v>1</v>
      </c>
      <c r="F35" s="21" t="s">
        <v>42</v>
      </c>
      <c r="G35" s="16">
        <f t="shared" si="0"/>
        <v>426.13</v>
      </c>
      <c r="H35" s="22">
        <f t="shared" si="2"/>
        <v>426.13</v>
      </c>
      <c r="I35" s="24">
        <v>426.13</v>
      </c>
      <c r="J35" s="16">
        <f t="shared" si="1"/>
        <v>426.13</v>
      </c>
    </row>
    <row r="36" spans="1:10" x14ac:dyDescent="0.25">
      <c r="A36" s="23" t="s">
        <v>45</v>
      </c>
      <c r="B36" s="20" t="s">
        <v>46</v>
      </c>
      <c r="C36" s="20" t="s">
        <v>47</v>
      </c>
      <c r="D36" s="20" t="s">
        <v>47</v>
      </c>
      <c r="E36" s="21">
        <v>16</v>
      </c>
      <c r="F36" s="21" t="s">
        <v>42</v>
      </c>
      <c r="G36" s="16">
        <f t="shared" si="0"/>
        <v>2.11</v>
      </c>
      <c r="H36" s="22">
        <f t="shared" si="2"/>
        <v>33.76</v>
      </c>
      <c r="I36" s="24">
        <v>2.11</v>
      </c>
      <c r="J36" s="16">
        <f t="shared" si="1"/>
        <v>2.11</v>
      </c>
    </row>
    <row r="37" spans="1:10" x14ac:dyDescent="0.25">
      <c r="A37" s="23" t="s">
        <v>48</v>
      </c>
      <c r="B37" s="20" t="s">
        <v>46</v>
      </c>
      <c r="C37" s="20" t="s">
        <v>47</v>
      </c>
      <c r="D37" s="20" t="s">
        <v>47</v>
      </c>
      <c r="E37" s="21">
        <v>16</v>
      </c>
      <c r="F37" s="21" t="s">
        <v>42</v>
      </c>
      <c r="G37" s="16">
        <f t="shared" si="0"/>
        <v>2.11</v>
      </c>
      <c r="H37" s="22">
        <f t="shared" si="2"/>
        <v>33.76</v>
      </c>
      <c r="I37" s="24">
        <v>2.11</v>
      </c>
      <c r="J37" s="16">
        <f t="shared" si="1"/>
        <v>2.11</v>
      </c>
    </row>
    <row r="38" spans="1:10" ht="22.5" x14ac:dyDescent="0.25">
      <c r="A38" s="23" t="s">
        <v>49</v>
      </c>
      <c r="B38" s="20" t="s">
        <v>50</v>
      </c>
      <c r="C38" s="20" t="s">
        <v>41</v>
      </c>
      <c r="D38" s="20" t="s">
        <v>41</v>
      </c>
      <c r="E38" s="21">
        <v>2</v>
      </c>
      <c r="F38" s="21" t="s">
        <v>42</v>
      </c>
      <c r="G38" s="16">
        <f t="shared" si="0"/>
        <v>241.06</v>
      </c>
      <c r="H38" s="22">
        <f t="shared" si="2"/>
        <v>482.12</v>
      </c>
      <c r="I38" s="24">
        <v>241.06</v>
      </c>
      <c r="J38" s="16">
        <f t="shared" si="1"/>
        <v>241.06</v>
      </c>
    </row>
    <row r="39" spans="1:10" ht="22.5" x14ac:dyDescent="0.25">
      <c r="A39" s="23" t="s">
        <v>51</v>
      </c>
      <c r="B39" s="20" t="s">
        <v>52</v>
      </c>
      <c r="C39" s="20" t="s">
        <v>41</v>
      </c>
      <c r="D39" s="20" t="s">
        <v>41</v>
      </c>
      <c r="E39" s="21">
        <v>16</v>
      </c>
      <c r="F39" s="21" t="s">
        <v>42</v>
      </c>
      <c r="G39" s="16">
        <f t="shared" si="0"/>
        <v>5.08</v>
      </c>
      <c r="H39" s="22">
        <f t="shared" si="2"/>
        <v>81.28</v>
      </c>
      <c r="I39" s="24">
        <v>5.08</v>
      </c>
      <c r="J39" s="16">
        <f t="shared" si="1"/>
        <v>5.08</v>
      </c>
    </row>
    <row r="40" spans="1:10" ht="22.5" x14ac:dyDescent="0.25">
      <c r="A40" s="23" t="s">
        <v>53</v>
      </c>
      <c r="B40" s="20" t="s">
        <v>54</v>
      </c>
      <c r="C40" s="20" t="s">
        <v>41</v>
      </c>
      <c r="D40" s="20" t="s">
        <v>41</v>
      </c>
      <c r="E40" s="21">
        <v>2</v>
      </c>
      <c r="F40" s="21" t="s">
        <v>42</v>
      </c>
      <c r="G40" s="16">
        <f t="shared" si="0"/>
        <v>13.77</v>
      </c>
      <c r="H40" s="22">
        <f t="shared" si="2"/>
        <v>27.54</v>
      </c>
      <c r="I40" s="24">
        <v>13.77</v>
      </c>
      <c r="J40" s="16">
        <f t="shared" si="1"/>
        <v>13.77</v>
      </c>
    </row>
    <row r="41" spans="1:10" ht="22.5" x14ac:dyDescent="0.25">
      <c r="A41" s="23" t="s">
        <v>55</v>
      </c>
      <c r="B41" s="20" t="s">
        <v>56</v>
      </c>
      <c r="C41" s="20" t="s">
        <v>41</v>
      </c>
      <c r="D41" s="20" t="s">
        <v>41</v>
      </c>
      <c r="E41" s="21">
        <v>16</v>
      </c>
      <c r="F41" s="21" t="s">
        <v>42</v>
      </c>
      <c r="G41" s="16">
        <f t="shared" si="0"/>
        <v>1.59</v>
      </c>
      <c r="H41" s="22">
        <f t="shared" si="2"/>
        <v>25.44</v>
      </c>
      <c r="I41" s="24">
        <v>1.59</v>
      </c>
      <c r="J41" s="16">
        <f t="shared" si="1"/>
        <v>1.59</v>
      </c>
    </row>
    <row r="42" spans="1:10" ht="22.5" x14ac:dyDescent="0.25">
      <c r="A42" s="23" t="s">
        <v>57</v>
      </c>
      <c r="B42" s="20" t="s">
        <v>58</v>
      </c>
      <c r="C42" s="20" t="s">
        <v>41</v>
      </c>
      <c r="D42" s="20" t="s">
        <v>41</v>
      </c>
      <c r="E42" s="21">
        <v>16</v>
      </c>
      <c r="F42" s="21" t="s">
        <v>42</v>
      </c>
      <c r="G42" s="16">
        <f t="shared" si="0"/>
        <v>0.96</v>
      </c>
      <c r="H42" s="22">
        <f t="shared" si="2"/>
        <v>15.36</v>
      </c>
      <c r="I42" s="24">
        <v>0.96</v>
      </c>
      <c r="J42" s="16">
        <f t="shared" si="1"/>
        <v>0.96</v>
      </c>
    </row>
    <row r="43" spans="1:10" x14ac:dyDescent="0.25">
      <c r="A43" s="23" t="s">
        <v>59</v>
      </c>
      <c r="B43" s="20" t="s">
        <v>60</v>
      </c>
      <c r="C43" s="20" t="s">
        <v>47</v>
      </c>
      <c r="D43" s="20" t="s">
        <v>47</v>
      </c>
      <c r="E43" s="21">
        <v>16</v>
      </c>
      <c r="F43" s="21" t="s">
        <v>42</v>
      </c>
      <c r="G43" s="16">
        <f t="shared" si="0"/>
        <v>4.07</v>
      </c>
      <c r="H43" s="22">
        <f t="shared" si="2"/>
        <v>65.12</v>
      </c>
      <c r="I43" s="24">
        <v>4.07</v>
      </c>
      <c r="J43" s="16">
        <f t="shared" si="1"/>
        <v>4.07</v>
      </c>
    </row>
    <row r="44" spans="1:10" ht="22.5" x14ac:dyDescent="0.25">
      <c r="A44" s="23" t="s">
        <v>61</v>
      </c>
      <c r="B44" s="20" t="s">
        <v>62</v>
      </c>
      <c r="C44" s="20" t="s">
        <v>41</v>
      </c>
      <c r="D44" s="20" t="s">
        <v>41</v>
      </c>
      <c r="E44" s="21">
        <v>1</v>
      </c>
      <c r="F44" s="21" t="s">
        <v>42</v>
      </c>
      <c r="G44" s="16">
        <f t="shared" si="0"/>
        <v>64.56</v>
      </c>
      <c r="H44" s="22">
        <f t="shared" si="2"/>
        <v>64.56</v>
      </c>
      <c r="I44" s="24">
        <v>64.56</v>
      </c>
      <c r="J44" s="16">
        <f t="shared" si="1"/>
        <v>64.56</v>
      </c>
    </row>
    <row r="45" spans="1:10" ht="22.5" x14ac:dyDescent="0.25">
      <c r="A45" s="23" t="s">
        <v>63</v>
      </c>
      <c r="B45" s="20" t="s">
        <v>64</v>
      </c>
      <c r="C45" s="20" t="s">
        <v>3</v>
      </c>
      <c r="D45" s="20" t="s">
        <v>3</v>
      </c>
      <c r="E45" s="21">
        <v>6</v>
      </c>
      <c r="F45" s="21" t="s">
        <v>42</v>
      </c>
      <c r="G45" s="16">
        <f t="shared" si="0"/>
        <v>367.16</v>
      </c>
      <c r="H45" s="22">
        <f t="shared" si="2"/>
        <v>2202.96</v>
      </c>
      <c r="I45" s="24">
        <v>367.16</v>
      </c>
      <c r="J45" s="16">
        <f t="shared" si="1"/>
        <v>367.16</v>
      </c>
    </row>
    <row r="46" spans="1:10" ht="22.5" x14ac:dyDescent="0.25">
      <c r="A46" s="23" t="s">
        <v>65</v>
      </c>
      <c r="B46" s="20" t="s">
        <v>66</v>
      </c>
      <c r="C46" s="20" t="s">
        <v>3</v>
      </c>
      <c r="D46" s="20" t="s">
        <v>3</v>
      </c>
      <c r="E46" s="21">
        <v>2</v>
      </c>
      <c r="F46" s="21" t="s">
        <v>42</v>
      </c>
      <c r="G46" s="16">
        <f t="shared" si="0"/>
        <v>819.37</v>
      </c>
      <c r="H46" s="22">
        <f t="shared" si="2"/>
        <v>1638.74</v>
      </c>
      <c r="I46" s="24">
        <v>819.37</v>
      </c>
      <c r="J46" s="16">
        <f t="shared" si="1"/>
        <v>819.37</v>
      </c>
    </row>
    <row r="47" spans="1:10" ht="22.5" x14ac:dyDescent="0.25">
      <c r="A47" s="23" t="s">
        <v>67</v>
      </c>
      <c r="B47" s="20" t="s">
        <v>68</v>
      </c>
      <c r="C47" s="20" t="s">
        <v>41</v>
      </c>
      <c r="D47" s="20" t="s">
        <v>41</v>
      </c>
      <c r="E47" s="21">
        <v>4</v>
      </c>
      <c r="F47" s="21" t="s">
        <v>42</v>
      </c>
      <c r="G47" s="16">
        <f t="shared" si="0"/>
        <v>108.14</v>
      </c>
      <c r="H47" s="22">
        <f t="shared" si="2"/>
        <v>432.56</v>
      </c>
      <c r="I47" s="24">
        <v>108.14</v>
      </c>
      <c r="J47" s="16">
        <f t="shared" si="1"/>
        <v>108.14</v>
      </c>
    </row>
    <row r="48" spans="1:10" ht="22.5" x14ac:dyDescent="0.25">
      <c r="A48" s="23" t="s">
        <v>69</v>
      </c>
      <c r="B48" s="20" t="s">
        <v>68</v>
      </c>
      <c r="C48" s="20" t="s">
        <v>41</v>
      </c>
      <c r="D48" s="20" t="s">
        <v>41</v>
      </c>
      <c r="E48" s="21">
        <v>2</v>
      </c>
      <c r="F48" s="21" t="s">
        <v>42</v>
      </c>
      <c r="G48" s="16">
        <f t="shared" si="0"/>
        <v>108.14</v>
      </c>
      <c r="H48" s="22">
        <f t="shared" si="2"/>
        <v>216.28</v>
      </c>
      <c r="I48" s="24">
        <v>108.14</v>
      </c>
      <c r="J48" s="16">
        <f t="shared" si="1"/>
        <v>108.14</v>
      </c>
    </row>
    <row r="49" spans="1:10" ht="15" customHeight="1" x14ac:dyDescent="0.25">
      <c r="A49" s="23" t="s">
        <v>70</v>
      </c>
      <c r="B49" s="20" t="s">
        <v>71</v>
      </c>
      <c r="C49" s="20" t="s">
        <v>72</v>
      </c>
      <c r="D49" s="20" t="s">
        <v>72</v>
      </c>
      <c r="E49" s="21">
        <v>1.5609999999999999</v>
      </c>
      <c r="F49" s="21" t="s">
        <v>25</v>
      </c>
      <c r="G49" s="16">
        <f t="shared" si="0"/>
        <v>13.93</v>
      </c>
      <c r="H49" s="22">
        <f t="shared" si="2"/>
        <v>21.744729999999997</v>
      </c>
      <c r="I49" s="24">
        <v>13.93</v>
      </c>
      <c r="J49" s="16">
        <f t="shared" si="1"/>
        <v>13.93</v>
      </c>
    </row>
    <row r="50" spans="1:10" x14ac:dyDescent="0.25">
      <c r="A50" s="23" t="s">
        <v>73</v>
      </c>
      <c r="B50" s="20" t="s">
        <v>74</v>
      </c>
      <c r="C50" s="20" t="s">
        <v>72</v>
      </c>
      <c r="D50" s="20" t="s">
        <v>72</v>
      </c>
      <c r="E50" s="21">
        <v>16.861000000000001</v>
      </c>
      <c r="F50" s="21" t="s">
        <v>25</v>
      </c>
      <c r="G50" s="16">
        <f t="shared" si="0"/>
        <v>11.46</v>
      </c>
      <c r="H50" s="22">
        <f t="shared" si="2"/>
        <v>193.22706000000002</v>
      </c>
      <c r="I50" s="24">
        <v>11.46</v>
      </c>
      <c r="J50" s="16">
        <f t="shared" si="1"/>
        <v>11.46</v>
      </c>
    </row>
    <row r="51" spans="1:10" x14ac:dyDescent="0.25">
      <c r="A51" s="23" t="s">
        <v>75</v>
      </c>
      <c r="B51" s="20" t="s">
        <v>76</v>
      </c>
      <c r="C51" s="20" t="s">
        <v>72</v>
      </c>
      <c r="D51" s="20" t="s">
        <v>72</v>
      </c>
      <c r="E51" s="21">
        <v>23.888000000000002</v>
      </c>
      <c r="F51" s="21" t="s">
        <v>25</v>
      </c>
      <c r="G51" s="16">
        <f t="shared" si="0"/>
        <v>15.11</v>
      </c>
      <c r="H51" s="22">
        <f t="shared" si="2"/>
        <v>360.94767999999999</v>
      </c>
      <c r="I51" s="24">
        <v>15.11</v>
      </c>
      <c r="J51" s="16">
        <f t="shared" si="1"/>
        <v>15.11</v>
      </c>
    </row>
    <row r="52" spans="1:10" ht="23.25" thickBot="1" x14ac:dyDescent="0.3">
      <c r="A52" s="25" t="s">
        <v>77</v>
      </c>
      <c r="B52" s="26" t="s">
        <v>78</v>
      </c>
      <c r="C52" s="26" t="s">
        <v>79</v>
      </c>
      <c r="D52" s="26" t="s">
        <v>79</v>
      </c>
      <c r="E52" s="27">
        <v>2.3559999999999999</v>
      </c>
      <c r="F52" s="27" t="s">
        <v>80</v>
      </c>
      <c r="G52" s="28">
        <v>0</v>
      </c>
      <c r="H52" s="29">
        <v>0</v>
      </c>
      <c r="I52" s="28">
        <v>0</v>
      </c>
      <c r="J52" s="28">
        <v>0</v>
      </c>
    </row>
    <row r="53" spans="1:10" ht="15.75" thickBot="1" x14ac:dyDescent="0.3">
      <c r="A53" s="31" t="s">
        <v>81</v>
      </c>
      <c r="B53" s="32"/>
      <c r="C53" s="32"/>
      <c r="D53" s="32"/>
      <c r="E53" s="32"/>
      <c r="F53" s="32"/>
      <c r="G53" s="33"/>
      <c r="H53" s="30">
        <f>SUM(H26:H52)</f>
        <v>14539.80745</v>
      </c>
    </row>
  </sheetData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53:G53"/>
    <mergeCell ref="D12:H21"/>
    <mergeCell ref="A23:A25"/>
    <mergeCell ref="B23:B25"/>
    <mergeCell ref="C23:D24"/>
    <mergeCell ref="E23:E25"/>
    <mergeCell ref="F23:F25"/>
  </mergeCells>
  <hyperlinks>
    <hyperlink ref="G1" r:id="rId1"/>
    <hyperlink ref="G2" r:id="rId2"/>
  </hyperlinks>
  <pageMargins left="0.7" right="0.7" top="0.75" bottom="0.75" header="0.3" footer="0.3"/>
  <pageSetup paperSize="9" scale="82" orientation="portrait" r:id="rId3"/>
  <rowBreaks count="1" manualBreakCount="1">
    <brk id="52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СПЛ-02 дверь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2016-07-13T08:44:42Z</dcterms:modified>
</cp:coreProperties>
</file>