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820"/>
  </bookViews>
  <sheets>
    <sheet name="R окна" sheetId="1" r:id="rId1"/>
  </sheets>
  <definedNames>
    <definedName name="выбор">'R окна'!$Q$5:$Q$6</definedName>
  </definedNames>
  <calcPr calcId="145621" concurrentCalc="0"/>
</workbook>
</file>

<file path=xl/calcChain.xml><?xml version="1.0" encoding="utf-8"?>
<calcChain xmlns="http://schemas.openxmlformats.org/spreadsheetml/2006/main">
  <c r="E20" i="1" l="1"/>
  <c r="E22" i="1"/>
  <c r="E25" i="1"/>
  <c r="H26" i="1"/>
  <c r="E27" i="1"/>
  <c r="D41" i="1"/>
  <c r="D43" i="1"/>
  <c r="D45" i="1"/>
  <c r="B47" i="1"/>
  <c r="G47" i="1"/>
  <c r="E47" i="1"/>
  <c r="B49" i="1"/>
</calcChain>
</file>

<file path=xl/sharedStrings.xml><?xml version="1.0" encoding="utf-8"?>
<sst xmlns="http://schemas.openxmlformats.org/spreadsheetml/2006/main" count="72" uniqueCount="54">
  <si>
    <t>Вывод:</t>
  </si>
  <si>
    <t>требуемое сопротивление теплопередаче оконного блока не обеспечивается</t>
  </si>
  <si>
    <t>требуемое сопротивление теплопередаче оконного блока обеспечивается</t>
  </si>
  <si>
    <r>
      <t>м</t>
    </r>
    <r>
      <rPr>
        <sz val="11"/>
        <color theme="1"/>
        <rFont val="Calibri"/>
        <family val="2"/>
        <charset val="204"/>
      </rPr>
      <t>²·°C/Вт</t>
    </r>
  </si>
  <si>
    <r>
      <t>м</t>
    </r>
    <r>
      <rPr>
        <sz val="11"/>
        <color theme="1"/>
        <rFont val="Calibri"/>
        <family val="2"/>
        <charset val="204"/>
      </rPr>
      <t>²</t>
    </r>
  </si>
  <si>
    <t>площадь непрозрачной части конструкции оконного блока.</t>
  </si>
  <si>
    <t>профиля)</t>
  </si>
  <si>
    <t>площадь остекления (светопрозрачная часть окна, без учета размеров</t>
  </si>
  <si>
    <t>где</t>
  </si>
  <si>
    <r>
      <rPr>
        <b/>
        <sz val="11"/>
        <color theme="1"/>
        <rFont val="Calibri"/>
        <family val="2"/>
        <charset val="204"/>
      </rPr>
      <t>β</t>
    </r>
    <r>
      <rPr>
        <sz val="11"/>
        <color theme="1"/>
        <rFont val="Calibri"/>
        <family val="2"/>
        <charset val="204"/>
      </rPr>
      <t xml:space="preserve"> - отношение площади остекления к площади заполнения светового проема.</t>
    </r>
  </si>
  <si>
    <r>
      <t>R</t>
    </r>
    <r>
      <rPr>
        <b/>
        <i/>
        <sz val="8"/>
        <color theme="1"/>
        <rFont val="Calibri"/>
        <family val="2"/>
        <charset val="204"/>
        <scheme val="minor"/>
      </rPr>
      <t xml:space="preserve">ст </t>
    </r>
    <r>
      <rPr>
        <sz val="11"/>
        <color theme="1"/>
        <rFont val="Calibri"/>
        <family val="2"/>
        <charset val="204"/>
        <scheme val="minor"/>
      </rPr>
      <t>- сопротивление теплопередаче стеклопакета;</t>
    </r>
  </si>
  <si>
    <r>
      <t xml:space="preserve">где </t>
    </r>
    <r>
      <rPr>
        <b/>
        <i/>
        <sz val="11"/>
        <color theme="1"/>
        <rFont val="Calibri"/>
        <family val="2"/>
        <charset val="204"/>
        <scheme val="minor"/>
      </rPr>
      <t>R</t>
    </r>
    <r>
      <rPr>
        <b/>
        <i/>
        <sz val="8"/>
        <color theme="1"/>
        <rFont val="Calibri"/>
        <family val="2"/>
        <charset val="204"/>
        <scheme val="minor"/>
      </rPr>
      <t xml:space="preserve">пр </t>
    </r>
    <r>
      <rPr>
        <sz val="11"/>
        <color theme="1"/>
        <rFont val="Calibri"/>
        <family val="2"/>
        <charset val="204"/>
        <scheme val="minor"/>
      </rPr>
      <t>- сопротивление теплопередаче профиля;</t>
    </r>
  </si>
  <si>
    <t>Сопротивление теплопередаче рассчитываем по формуле:</t>
  </si>
  <si>
    <t>Расчет:</t>
  </si>
  <si>
    <t>согласно протоколу №</t>
  </si>
  <si>
    <r>
      <t xml:space="preserve">сопротивление теплопередаче профиля  </t>
    </r>
    <r>
      <rPr>
        <b/>
        <i/>
        <sz val="11"/>
        <color theme="1"/>
        <rFont val="Calibri"/>
        <family val="2"/>
        <charset val="204"/>
        <scheme val="minor"/>
      </rPr>
      <t>R</t>
    </r>
    <r>
      <rPr>
        <b/>
        <i/>
        <sz val="8"/>
        <color theme="1"/>
        <rFont val="Calibri"/>
        <family val="2"/>
        <charset val="204"/>
        <scheme val="minor"/>
      </rPr>
      <t xml:space="preserve">пр </t>
    </r>
    <r>
      <rPr>
        <b/>
        <i/>
        <sz val="11"/>
        <color theme="1"/>
        <rFont val="Calibri"/>
        <family val="2"/>
        <charset val="204"/>
        <scheme val="minor"/>
      </rPr>
      <t>=</t>
    </r>
  </si>
  <si>
    <t>Для серии профилей Vidnal Prof</t>
  </si>
  <si>
    <t xml:space="preserve">Площадь непрозрачной части </t>
  </si>
  <si>
    <t>Площадь светопрозрачной части</t>
  </si>
  <si>
    <t>Площадь оконного блока</t>
  </si>
  <si>
    <r>
      <t>R</t>
    </r>
    <r>
      <rPr>
        <b/>
        <i/>
        <sz val="8"/>
        <color theme="1"/>
        <rFont val="Calibri"/>
        <family val="2"/>
        <charset val="204"/>
        <scheme val="minor"/>
      </rPr>
      <t xml:space="preserve">ст </t>
    </r>
    <r>
      <rPr>
        <sz val="11"/>
        <color theme="1"/>
        <rFont val="Calibri"/>
        <family val="2"/>
        <charset val="204"/>
        <scheme val="minor"/>
      </rPr>
      <t>=</t>
    </r>
  </si>
  <si>
    <t>F50 с термовставкой 25 мм</t>
  </si>
  <si>
    <t>89/2019 от 23.05.2019</t>
  </si>
  <si>
    <t>Сопротивление теплопередаче стеклопакета</t>
  </si>
  <si>
    <t>F50 с термовставкой 37 мм</t>
  </si>
  <si>
    <t>88/2019 от 23.05.2019</t>
  </si>
  <si>
    <t>F50 с термовставкой 43 мм</t>
  </si>
  <si>
    <t>87/2019 от 23.05.2019</t>
  </si>
  <si>
    <t>Заполнение: стеклопакеты с формулой</t>
  </si>
  <si>
    <t>V72 с уплотнителем фальца заполнения ADF 530.043</t>
  </si>
  <si>
    <t>125/2019 от 15.07.2019</t>
  </si>
  <si>
    <r>
      <t xml:space="preserve">оконного блока не менее </t>
    </r>
    <r>
      <rPr>
        <b/>
        <i/>
        <sz val="11"/>
        <color theme="1"/>
        <rFont val="Calibri"/>
        <family val="2"/>
        <charset val="204"/>
        <scheme val="minor"/>
      </rPr>
      <t>R</t>
    </r>
    <r>
      <rPr>
        <b/>
        <i/>
        <sz val="8"/>
        <color theme="1"/>
        <rFont val="Calibri"/>
        <family val="2"/>
        <charset val="204"/>
        <scheme val="minor"/>
      </rPr>
      <t xml:space="preserve">о тр </t>
    </r>
    <r>
      <rPr>
        <sz val="11"/>
        <color theme="1"/>
        <rFont val="Calibri"/>
        <family val="2"/>
        <charset val="204"/>
        <scheme val="minor"/>
      </rPr>
      <t>=</t>
    </r>
  </si>
  <si>
    <t>V68 с уплотнителем фальца заполнения ADF 530.042</t>
  </si>
  <si>
    <t>Требуемое сопротивление теплопередаче</t>
  </si>
  <si>
    <t>V72</t>
  </si>
  <si>
    <t>83/2019 от 21.05.2019</t>
  </si>
  <si>
    <t xml:space="preserve">V68 </t>
  </si>
  <si>
    <t>82/2019 от 21.05.2019</t>
  </si>
  <si>
    <t>по адресу:</t>
  </si>
  <si>
    <t>коробка+створка</t>
  </si>
  <si>
    <t>V60</t>
  </si>
  <si>
    <t>81/2019 от 21.05.2019</t>
  </si>
  <si>
    <t>сопротивление профиля</t>
  </si>
  <si>
    <t>Протокол испытаний</t>
  </si>
  <si>
    <t>Объект:</t>
  </si>
  <si>
    <t>без уплотнителя фальца стеклопакета ADF 530.042</t>
  </si>
  <si>
    <t>Исходные данные:</t>
  </si>
  <si>
    <t>с уплотнителем фальца стеклопакета ADF 530.042</t>
  </si>
  <si>
    <t>V68</t>
  </si>
  <si>
    <t>мм</t>
  </si>
  <si>
    <t>х</t>
  </si>
  <si>
    <t>с габаритными размерами (ШхВ):</t>
  </si>
  <si>
    <t>Рассчитаем сопротивление теплопередаче оконного блока серии</t>
  </si>
  <si>
    <t>Теплотехнический расчет оконного блока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</si>
</sst>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0" fillId="2" borderId="0" xfId="0" applyFill="1"/>
    <xf numFmtId="2" fontId="0" fillId="2" borderId="1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0" fillId="0" borderId="0" xfId="0" applyBorder="1"/>
    <xf numFmtId="0" fontId="0" fillId="0" borderId="2" xfId="0" applyBorder="1" applyAlignment="1"/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Alignme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29</xdr:row>
      <xdr:rowOff>176212</xdr:rowOff>
    </xdr:from>
    <xdr:ext cx="1571625" cy="60054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1343025" y="5700712"/>
              <a:ext cx="1571625" cy="600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𝑜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f>
                          <m:f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/>
                              </a:rPr>
                              <m:t>1−</m:t>
                            </m:r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𝛽</m:t>
                            </m:r>
                          </m:num>
                          <m:den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ru-RU" sz="1100" b="0" i="1">
                                    <a:latin typeface="Cambria Math"/>
                                  </a:rPr>
                                  <m:t>пр</m:t>
                                </m:r>
                              </m:sub>
                            </m:sSub>
                          </m:den>
                        </m:f>
                        <m:r>
                          <a:rPr lang="ru-RU" sz="11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ru-RU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ru-RU" sz="1100" b="0" i="1">
                                <a:latin typeface="Cambria Math"/>
                                <a:ea typeface="Cambria Math"/>
                              </a:rPr>
                              <m:t>𝛽</m:t>
                            </m:r>
                          </m:num>
                          <m:den>
                            <m:sSub>
                              <m:sSubPr>
                                <m:ctrlPr>
                                  <a:rPr lang="ru-RU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ru-RU" sz="1100" b="0" i="1">
                                    <a:latin typeface="Cambria Math"/>
                                  </a:rPr>
                                  <m:t>ст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ru-RU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1343025" y="5700712"/>
              <a:ext cx="1571625" cy="600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𝑅</a:t>
              </a:r>
              <a:r>
                <a:rPr lang="ru-RU" sz="1100" b="0" i="0">
                  <a:latin typeface="Cambria Math"/>
                </a:rPr>
                <a:t>_</a:t>
              </a:r>
              <a:r>
                <a:rPr lang="en-US" sz="1100" b="0" i="0">
                  <a:latin typeface="Cambria Math"/>
                </a:rPr>
                <a:t>𝑜=1/((1−</a:t>
              </a:r>
              <a:r>
                <a:rPr lang="en-US" sz="1100" b="0" i="0">
                  <a:latin typeface="Cambria Math"/>
                  <a:ea typeface="Cambria Math"/>
                </a:rPr>
                <a:t>𝛽)/</a:t>
              </a:r>
              <a:r>
                <a:rPr lang="en-US" sz="1100" b="0" i="0">
                  <a:latin typeface="Cambria Math"/>
                </a:rPr>
                <a:t>𝑅_</a:t>
              </a:r>
              <a:r>
                <a:rPr lang="ru-RU" sz="1100" b="0" i="0">
                  <a:latin typeface="Cambria Math"/>
                </a:rPr>
                <a:t>пр +</a:t>
              </a:r>
              <a:r>
                <a:rPr lang="ru-RU" sz="1100" b="0" i="0">
                  <a:latin typeface="Cambria Math"/>
                  <a:ea typeface="Cambria Math"/>
                </a:rPr>
                <a:t>𝛽/</a:t>
              </a:r>
              <a:r>
                <a:rPr lang="en-US" sz="1100" b="0" i="0">
                  <a:latin typeface="Cambria Math"/>
                </a:rPr>
                <a:t>𝑅</a:t>
              </a:r>
              <a:r>
                <a:rPr lang="ru-RU" sz="1100" b="0" i="0">
                  <a:latin typeface="Cambria Math"/>
                </a:rPr>
                <a:t>_ст </a:t>
              </a:r>
              <a:r>
                <a:rPr lang="en-US" sz="1100" b="0" i="0">
                  <a:latin typeface="Cambria Math"/>
                </a:rPr>
                <a:t>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2</xdr:col>
      <xdr:colOff>190499</xdr:colOff>
      <xdr:row>36</xdr:row>
      <xdr:rowOff>52387</xdr:rowOff>
    </xdr:from>
    <xdr:ext cx="1152525" cy="47423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504949" y="6910387"/>
              <a:ext cx="1152525" cy="4742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/>
                        <a:ea typeface="Cambria Math"/>
                      </a:rPr>
                      <m:t>𝛽</m:t>
                    </m:r>
                    <m:r>
                      <a:rPr lang="ru-RU" sz="11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ru-RU" sz="11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𝐹</m:t>
                            </m:r>
                          </m:e>
                          <m:sub>
                            <m:r>
                              <a:rPr lang="ru-RU" sz="1100" b="0" i="1">
                                <a:latin typeface="Cambria Math"/>
                                <a:ea typeface="Cambria Math"/>
                              </a:rPr>
                              <m:t>ос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ru-RU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𝐹</m:t>
                            </m:r>
                          </m:e>
                          <m:sub>
                            <m:r>
                              <a:rPr lang="ru-RU" sz="1100" b="0" i="1">
                                <a:latin typeface="Cambria Math"/>
                                <a:ea typeface="Cambria Math"/>
                              </a:rPr>
                              <m:t>ос</m:t>
                            </m:r>
                          </m:sub>
                        </m:sSub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ru-RU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𝐹</m:t>
                            </m:r>
                          </m:e>
                          <m:sub>
                            <m:r>
                              <a:rPr lang="ru-RU" sz="1100" b="0" i="1">
                                <a:latin typeface="Cambria Math"/>
                                <a:ea typeface="Cambria Math"/>
                              </a:rPr>
                              <m:t>пер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ru-RU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504949" y="6910387"/>
              <a:ext cx="1152525" cy="4742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  <a:ea typeface="Cambria Math"/>
                </a:rPr>
                <a:t>𝛽</a:t>
              </a:r>
              <a:r>
                <a:rPr lang="ru-RU" sz="1100" b="0" i="0">
                  <a:latin typeface="Cambria Math"/>
                  <a:ea typeface="Cambria Math"/>
                </a:rPr>
                <a:t>=</a:t>
              </a:r>
              <a:r>
                <a:rPr lang="en-US" sz="1100" b="0" i="0">
                  <a:latin typeface="Cambria Math"/>
                  <a:ea typeface="Cambria Math"/>
                </a:rPr>
                <a:t>𝐹</a:t>
              </a:r>
              <a:r>
                <a:rPr lang="ru-RU" sz="1100" b="0" i="0">
                  <a:latin typeface="Cambria Math"/>
                  <a:ea typeface="Cambria Math"/>
                </a:rPr>
                <a:t>_ос/(</a:t>
              </a:r>
              <a:r>
                <a:rPr lang="en-US" sz="1100" b="0" i="0">
                  <a:latin typeface="Cambria Math"/>
                  <a:ea typeface="Cambria Math"/>
                </a:rPr>
                <a:t>𝐹</a:t>
              </a:r>
              <a:r>
                <a:rPr lang="ru-RU" sz="1100" b="0" i="0">
                  <a:latin typeface="Cambria Math"/>
                  <a:ea typeface="Cambria Math"/>
                </a:rPr>
                <a:t>_ос+</a:t>
              </a:r>
              <a:r>
                <a:rPr lang="en-US" sz="1100" b="0" i="0">
                  <a:latin typeface="Cambria Math"/>
                  <a:ea typeface="Cambria Math"/>
                </a:rPr>
                <a:t>𝐹</a:t>
              </a:r>
              <a:r>
                <a:rPr lang="ru-RU" sz="1100" b="0" i="0">
                  <a:latin typeface="Cambria Math"/>
                  <a:ea typeface="Cambria Math"/>
                </a:rPr>
                <a:t>_пер 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142875</xdr:colOff>
      <xdr:row>38</xdr:row>
      <xdr:rowOff>157162</xdr:rowOff>
    </xdr:from>
    <xdr:ext cx="619125" cy="2802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142875" y="7396162"/>
              <a:ext cx="6191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𝑭</m:t>
                        </m:r>
                      </m:e>
                      <m:sub>
                        <m:r>
                          <a:rPr lang="ru-RU" sz="1200" b="1" i="1">
                            <a:latin typeface="Cambria Math"/>
                          </a:rPr>
                          <m:t>ос</m:t>
                        </m:r>
                      </m:sub>
                    </m:sSub>
                    <m:r>
                      <a:rPr lang="ru-RU" sz="1200" b="1" i="1">
                        <a:latin typeface="Cambria Math"/>
                      </a:rPr>
                      <m:t>−</m:t>
                    </m:r>
                  </m:oMath>
                </m:oMathPara>
              </a14:m>
              <a:endParaRPr lang="ru-RU" sz="1200" b="1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142875" y="7396162"/>
              <a:ext cx="6191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𝑭</a:t>
              </a:r>
              <a:r>
                <a:rPr lang="ru-RU" sz="1200" b="1" i="0">
                  <a:latin typeface="Cambria Math"/>
                </a:rPr>
                <a:t>_ос−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0</xdr:col>
      <xdr:colOff>9525</xdr:colOff>
      <xdr:row>40</xdr:row>
      <xdr:rowOff>161925</xdr:rowOff>
    </xdr:from>
    <xdr:ext cx="695325" cy="2937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9525" y="7781925"/>
              <a:ext cx="6953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𝑭</m:t>
                        </m:r>
                      </m:e>
                      <m:sub>
                        <m:r>
                          <a:rPr lang="ru-RU" sz="1200" b="1" i="1">
                            <a:latin typeface="Cambria Math"/>
                          </a:rPr>
                          <m:t>пер</m:t>
                        </m:r>
                      </m:sub>
                    </m:sSub>
                    <m:r>
                      <a:rPr lang="ru-RU" sz="1200" b="1" i="1">
                        <a:latin typeface="Cambria Math"/>
                      </a:rPr>
                      <m:t>−</m:t>
                    </m:r>
                  </m:oMath>
                </m:oMathPara>
              </a14:m>
              <a:endParaRPr lang="ru-RU" sz="1200" b="1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9525" y="7781925"/>
              <a:ext cx="6953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𝑭</a:t>
              </a:r>
              <a:r>
                <a:rPr lang="ru-RU" sz="1200" b="1" i="0">
                  <a:latin typeface="Cambria Math"/>
                </a:rPr>
                <a:t>_пер−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1</xdr:col>
      <xdr:colOff>342900</xdr:colOff>
      <xdr:row>39</xdr:row>
      <xdr:rowOff>161925</xdr:rowOff>
    </xdr:from>
    <xdr:ext cx="619125" cy="2802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1000125" y="7591425"/>
              <a:ext cx="6191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𝑭</m:t>
                        </m:r>
                      </m:e>
                      <m:sub>
                        <m:r>
                          <a:rPr lang="ru-RU" sz="1200" b="1" i="1">
                            <a:latin typeface="Cambria Math"/>
                          </a:rPr>
                          <m:t>ос</m:t>
                        </m:r>
                      </m:sub>
                    </m:sSub>
                    <m:r>
                      <a:rPr lang="ru-RU" sz="1200" b="1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 b="1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1000125" y="7591425"/>
              <a:ext cx="6191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𝑭</a:t>
              </a:r>
              <a:r>
                <a:rPr lang="ru-RU" sz="1200" b="1" i="0">
                  <a:latin typeface="Cambria Math"/>
                </a:rPr>
                <a:t>_ос=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1</xdr:col>
      <xdr:colOff>304800</xdr:colOff>
      <xdr:row>41</xdr:row>
      <xdr:rowOff>171450</xdr:rowOff>
    </xdr:from>
    <xdr:ext cx="695325" cy="2937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962025" y="7981950"/>
              <a:ext cx="6953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𝑭</m:t>
                        </m:r>
                      </m:e>
                      <m:sub>
                        <m:r>
                          <a:rPr lang="ru-RU" sz="1200" b="1" i="1">
                            <a:latin typeface="Cambria Math"/>
                          </a:rPr>
                          <m:t>пер</m:t>
                        </m:r>
                      </m:sub>
                    </m:sSub>
                    <m:r>
                      <a:rPr lang="ru-RU" sz="1200" b="1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 b="1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962025" y="7981950"/>
              <a:ext cx="695325" cy="2937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𝑭</a:t>
              </a:r>
              <a:r>
                <a:rPr lang="ru-RU" sz="1200" b="1" i="0">
                  <a:latin typeface="Cambria Math"/>
                </a:rPr>
                <a:t>_пер=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1</xdr:col>
      <xdr:colOff>371476</xdr:colOff>
      <xdr:row>43</xdr:row>
      <xdr:rowOff>95250</xdr:rowOff>
    </xdr:from>
    <xdr:ext cx="533399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1028701" y="8286750"/>
              <a:ext cx="53339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/>
                        <a:ea typeface="Cambria Math"/>
                      </a:rPr>
                      <m:t>𝛽</m:t>
                    </m:r>
                    <m:r>
                      <a:rPr lang="ru-RU" sz="1100" b="0" i="1">
                        <a:latin typeface="Cambria Math"/>
                        <a:ea typeface="Cambria Math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1028701" y="8286750"/>
              <a:ext cx="53339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  <a:ea typeface="Cambria Math"/>
                </a:rPr>
                <a:t>𝛽</a:t>
              </a:r>
              <a:r>
                <a:rPr lang="ru-RU" sz="1100" b="0" i="0">
                  <a:latin typeface="Cambria Math"/>
                  <a:ea typeface="Cambria Math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28575</xdr:colOff>
      <xdr:row>45</xdr:row>
      <xdr:rowOff>171450</xdr:rowOff>
    </xdr:from>
    <xdr:ext cx="771525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/>
            <xdr:cNvSpPr txBox="1"/>
          </xdr:nvSpPr>
          <xdr:spPr>
            <a:xfrm>
              <a:off x="28575" y="8743950"/>
              <a:ext cx="7715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𝑜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>
        <xdr:sp macro="" textlink="">
          <xdr:nvSpPr>
            <xdr:cNvPr id="9" name="TextBox 8"/>
            <xdr:cNvSpPr txBox="1"/>
          </xdr:nvSpPr>
          <xdr:spPr>
            <a:xfrm>
              <a:off x="28575" y="8743950"/>
              <a:ext cx="7715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𝑅</a:t>
              </a:r>
              <a:r>
                <a:rPr lang="ru-RU" sz="1100" b="0" i="0">
                  <a:latin typeface="Cambria Math"/>
                </a:rPr>
                <a:t>_</a:t>
              </a:r>
              <a:r>
                <a:rPr lang="en-US" sz="1100" b="0" i="0">
                  <a:latin typeface="Cambria Math"/>
                </a:rPr>
                <a:t>𝑜=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4</xdr:col>
      <xdr:colOff>152400</xdr:colOff>
      <xdr:row>46</xdr:row>
      <xdr:rowOff>0</xdr:rowOff>
    </xdr:from>
    <xdr:ext cx="771525" cy="27706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/>
            <xdr:cNvSpPr txBox="1"/>
          </xdr:nvSpPr>
          <xdr:spPr>
            <a:xfrm>
              <a:off x="2781300" y="8763000"/>
              <a:ext cx="771525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𝑅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</a:rPr>
                          <m:t>о  тр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100"/>
            </a:p>
          </xdr:txBody>
        </xdr:sp>
      </mc:Choice>
      <mc:Fallback>
        <xdr:sp macro="" textlink="">
          <xdr:nvSpPr>
            <xdr:cNvPr id="10" name="TextBox 9"/>
            <xdr:cNvSpPr txBox="1"/>
          </xdr:nvSpPr>
          <xdr:spPr>
            <a:xfrm>
              <a:off x="2781300" y="8763000"/>
              <a:ext cx="771525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𝑅</a:t>
              </a:r>
              <a:r>
                <a:rPr lang="ru-RU" sz="1100" b="0" i="0">
                  <a:latin typeface="Cambria Math"/>
                </a:rPr>
                <a:t>_(о  тр)</a:t>
              </a:r>
              <a:r>
                <a:rPr lang="en-US" sz="1100" b="0" i="0">
                  <a:latin typeface="Cambria Math"/>
                </a:rPr>
                <a:t>=</a:t>
              </a:r>
              <a:endParaRPr lang="ru-RU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9"/>
  <sheetViews>
    <sheetView tabSelected="1" view="pageLayout" topLeftCell="A16" zoomScaleNormal="100" workbookViewId="0">
      <selection activeCell="A50" sqref="A50:A51"/>
    </sheetView>
  </sheetViews>
  <sheetFormatPr defaultRowHeight="15" x14ac:dyDescent="0.25"/>
  <cols>
    <col min="1" max="1" width="9.7109375" customWidth="1"/>
    <col min="2" max="2" width="7" customWidth="1"/>
    <col min="3" max="3" width="6.85546875" customWidth="1"/>
    <col min="4" max="4" width="7" customWidth="1"/>
    <col min="5" max="5" width="5.85546875" customWidth="1"/>
    <col min="6" max="6" width="6.28515625" customWidth="1"/>
    <col min="7" max="7" width="5.7109375" customWidth="1"/>
    <col min="8" max="8" width="6.5703125" customWidth="1"/>
    <col min="9" max="9" width="6.28515625" customWidth="1"/>
    <col min="10" max="11" width="6.7109375" customWidth="1"/>
    <col min="12" max="12" width="5.28515625" customWidth="1"/>
    <col min="13" max="13" width="5.140625" customWidth="1"/>
    <col min="14" max="14" width="5" customWidth="1"/>
    <col min="15" max="15" width="5.42578125" hidden="1" customWidth="1"/>
    <col min="16" max="23" width="9.140625" hidden="1" customWidth="1"/>
    <col min="24" max="24" width="0" hidden="1" customWidth="1"/>
  </cols>
  <sheetData>
    <row r="2" spans="1:23" ht="21" x14ac:dyDescent="0.35">
      <c r="C2" s="31" t="s">
        <v>53</v>
      </c>
    </row>
    <row r="3" spans="1:23" x14ac:dyDescent="0.25">
      <c r="Q3" s="30" t="s">
        <v>47</v>
      </c>
      <c r="R3" s="30"/>
      <c r="S3" s="30"/>
      <c r="T3" s="30"/>
      <c r="U3" s="30"/>
      <c r="V3" s="30"/>
    </row>
    <row r="4" spans="1:23" ht="15.75" thickBot="1" x14ac:dyDescent="0.3">
      <c r="A4" t="s">
        <v>52</v>
      </c>
      <c r="H4" s="15"/>
      <c r="P4" t="s">
        <v>40</v>
      </c>
    </row>
    <row r="5" spans="1:23" ht="15.75" thickBot="1" x14ac:dyDescent="0.3">
      <c r="A5" s="29" t="s">
        <v>21</v>
      </c>
      <c r="B5" s="28"/>
      <c r="C5" s="28"/>
      <c r="D5" s="28"/>
      <c r="E5" s="28"/>
      <c r="F5" s="28"/>
      <c r="G5" s="27"/>
      <c r="H5" s="25"/>
      <c r="P5" t="s">
        <v>48</v>
      </c>
      <c r="Q5" t="s">
        <v>47</v>
      </c>
    </row>
    <row r="6" spans="1:23" ht="15.75" thickBot="1" x14ac:dyDescent="0.3">
      <c r="A6" t="s">
        <v>51</v>
      </c>
      <c r="D6" s="25"/>
      <c r="E6" s="20">
        <v>1600</v>
      </c>
      <c r="F6" s="19"/>
      <c r="G6" s="26" t="s">
        <v>50</v>
      </c>
      <c r="H6" s="20">
        <v>2000</v>
      </c>
      <c r="I6" s="19"/>
      <c r="J6" t="s">
        <v>49</v>
      </c>
      <c r="P6" t="s">
        <v>48</v>
      </c>
      <c r="Q6" t="s">
        <v>45</v>
      </c>
    </row>
    <row r="7" spans="1:23" ht="11.25" customHeight="1" x14ac:dyDescent="0.25">
      <c r="P7" t="s">
        <v>34</v>
      </c>
      <c r="Q7" t="s">
        <v>47</v>
      </c>
    </row>
    <row r="8" spans="1:23" ht="19.5" thickBot="1" x14ac:dyDescent="0.35">
      <c r="A8" s="3" t="s">
        <v>46</v>
      </c>
      <c r="P8" t="s">
        <v>34</v>
      </c>
      <c r="Q8" t="s">
        <v>45</v>
      </c>
    </row>
    <row r="9" spans="1:23" ht="21" customHeight="1" thickBot="1" x14ac:dyDescent="0.3">
      <c r="A9" t="s">
        <v>44</v>
      </c>
      <c r="B9" s="25"/>
      <c r="C9" s="20"/>
      <c r="D9" s="22"/>
      <c r="E9" s="22"/>
      <c r="F9" s="22"/>
      <c r="G9" s="22"/>
      <c r="H9" s="22"/>
      <c r="I9" s="22"/>
      <c r="J9" s="22"/>
      <c r="K9" s="22"/>
      <c r="L9" s="19"/>
      <c r="P9" t="s">
        <v>43</v>
      </c>
      <c r="V9" t="s">
        <v>42</v>
      </c>
    </row>
    <row r="10" spans="1:23" ht="13.5" customHeight="1" thickBot="1" x14ac:dyDescent="0.3">
      <c r="B10" s="15"/>
      <c r="P10" t="s">
        <v>41</v>
      </c>
      <c r="S10" t="s">
        <v>40</v>
      </c>
      <c r="T10" t="s">
        <v>39</v>
      </c>
      <c r="V10">
        <v>0.52</v>
      </c>
      <c r="W10" t="s">
        <v>3</v>
      </c>
    </row>
    <row r="11" spans="1:23" ht="21.75" customHeight="1" thickBot="1" x14ac:dyDescent="0.3">
      <c r="A11" t="s">
        <v>38</v>
      </c>
      <c r="B11" s="25"/>
      <c r="C11" s="20"/>
      <c r="D11" s="22"/>
      <c r="E11" s="22"/>
      <c r="F11" s="22"/>
      <c r="G11" s="22"/>
      <c r="H11" s="22"/>
      <c r="I11" s="22"/>
      <c r="J11" s="22"/>
      <c r="K11" s="22"/>
      <c r="L11" s="19"/>
      <c r="P11" t="s">
        <v>37</v>
      </c>
      <c r="S11" t="s">
        <v>36</v>
      </c>
      <c r="V11">
        <v>0.56999999999999995</v>
      </c>
    </row>
    <row r="12" spans="1:23" ht="9" customHeight="1" x14ac:dyDescent="0.25">
      <c r="B12" s="24"/>
      <c r="P12" t="s">
        <v>35</v>
      </c>
      <c r="S12" t="s">
        <v>34</v>
      </c>
      <c r="V12">
        <v>0.6</v>
      </c>
    </row>
    <row r="13" spans="1:23" ht="15.75" thickBot="1" x14ac:dyDescent="0.3">
      <c r="A13" t="s">
        <v>33</v>
      </c>
      <c r="P13" t="s">
        <v>30</v>
      </c>
      <c r="S13" t="s">
        <v>32</v>
      </c>
      <c r="V13">
        <v>0.81</v>
      </c>
    </row>
    <row r="14" spans="1:23" ht="15.75" thickBot="1" x14ac:dyDescent="0.3">
      <c r="A14" t="s">
        <v>31</v>
      </c>
      <c r="E14" s="23">
        <v>0.61</v>
      </c>
      <c r="F14" t="s">
        <v>3</v>
      </c>
      <c r="P14" t="s">
        <v>30</v>
      </c>
      <c r="S14" t="s">
        <v>29</v>
      </c>
      <c r="V14">
        <v>0.83</v>
      </c>
    </row>
    <row r="15" spans="1:23" ht="18.75" customHeight="1" thickBot="1" x14ac:dyDescent="0.3">
      <c r="A15" t="s">
        <v>28</v>
      </c>
      <c r="K15" s="15"/>
      <c r="P15" t="s">
        <v>27</v>
      </c>
      <c r="S15" t="s">
        <v>26</v>
      </c>
      <c r="V15">
        <v>1.01</v>
      </c>
    </row>
    <row r="16" spans="1:23" ht="17.25" customHeight="1" thickBot="1" x14ac:dyDescent="0.3">
      <c r="A16" s="20"/>
      <c r="B16" s="22"/>
      <c r="C16" s="22"/>
      <c r="D16" s="22"/>
      <c r="E16" s="22"/>
      <c r="F16" s="19"/>
      <c r="G16" s="15"/>
      <c r="H16" s="15"/>
      <c r="I16" s="15"/>
      <c r="J16" s="15"/>
      <c r="K16" s="15"/>
      <c r="L16" s="15"/>
      <c r="M16" s="15"/>
      <c r="P16" t="s">
        <v>25</v>
      </c>
      <c r="S16" t="s">
        <v>24</v>
      </c>
      <c r="V16">
        <v>0.93</v>
      </c>
    </row>
    <row r="17" spans="1:22" ht="15.75" thickBot="1" x14ac:dyDescent="0.3">
      <c r="A17" t="s">
        <v>23</v>
      </c>
      <c r="G17" s="15"/>
      <c r="H17" s="15"/>
      <c r="I17" s="15"/>
      <c r="J17" s="15"/>
      <c r="K17" s="15"/>
      <c r="L17" s="15"/>
      <c r="M17" s="15"/>
      <c r="P17" t="s">
        <v>22</v>
      </c>
      <c r="S17" t="s">
        <v>21</v>
      </c>
      <c r="V17">
        <v>0.78</v>
      </c>
    </row>
    <row r="18" spans="1:22" ht="15.75" thickBot="1" x14ac:dyDescent="0.3">
      <c r="A18" s="21" t="s">
        <v>20</v>
      </c>
      <c r="B18" s="20">
        <v>0.46</v>
      </c>
      <c r="C18" s="19"/>
      <c r="D18" t="s">
        <v>3</v>
      </c>
      <c r="G18" s="15"/>
      <c r="H18" s="15"/>
      <c r="I18" s="15"/>
      <c r="J18" s="15"/>
      <c r="K18" s="15"/>
      <c r="L18" s="15"/>
      <c r="M18" s="15"/>
    </row>
    <row r="19" spans="1:22" ht="11.25" customHeight="1" thickBot="1" x14ac:dyDescent="0.3">
      <c r="L19" s="15"/>
    </row>
    <row r="20" spans="1:22" ht="15.75" thickBot="1" x14ac:dyDescent="0.3">
      <c r="A20" t="s">
        <v>19</v>
      </c>
      <c r="E20" s="18">
        <f>E6*H6/1000000</f>
        <v>3.2</v>
      </c>
      <c r="F20" t="s">
        <v>4</v>
      </c>
      <c r="L20" s="15"/>
    </row>
    <row r="21" spans="1:22" ht="15.75" thickBot="1" x14ac:dyDescent="0.3">
      <c r="A21" t="s">
        <v>18</v>
      </c>
      <c r="E21" s="17">
        <v>2.8</v>
      </c>
      <c r="F21" t="s">
        <v>4</v>
      </c>
      <c r="L21" s="15"/>
    </row>
    <row r="22" spans="1:22" ht="15.75" thickBot="1" x14ac:dyDescent="0.3">
      <c r="A22" t="s">
        <v>17</v>
      </c>
      <c r="E22" s="16">
        <f>E20-E21</f>
        <v>0.40000000000000036</v>
      </c>
      <c r="F22" t="s">
        <v>4</v>
      </c>
      <c r="L22" s="15"/>
    </row>
    <row r="23" spans="1:22" hidden="1" x14ac:dyDescent="0.25">
      <c r="L23" s="15"/>
    </row>
    <row r="24" spans="1:22" x14ac:dyDescent="0.25">
      <c r="L24" s="15"/>
    </row>
    <row r="25" spans="1:22" x14ac:dyDescent="0.25">
      <c r="A25" t="s">
        <v>16</v>
      </c>
      <c r="E25" t="str">
        <f>A5</f>
        <v>F50 с термовставкой 25 мм</v>
      </c>
    </row>
    <row r="26" spans="1:22" x14ac:dyDescent="0.25">
      <c r="G26" s="13" t="s">
        <v>15</v>
      </c>
      <c r="H26" s="14">
        <f>IF(A5=S10,V10,IF(A5=S11,V11,IF(A5=S12,V12,IF(A5=S13,V13,IF(A5=S14,V14,IF(A5=S15,V15,IF(A5=S16,V16,IF(A5=S17,V17,""))))))))</f>
        <v>0.78</v>
      </c>
      <c r="I26" t="s">
        <v>3</v>
      </c>
    </row>
    <row r="27" spans="1:22" x14ac:dyDescent="0.25">
      <c r="D27" s="13" t="s">
        <v>14</v>
      </c>
      <c r="E27" s="12" t="str">
        <f>IF(A5=S10,P10,IF(A5=S11,P11,IF(A5=S12,P12,IF(A5=S13,P13,IF(A5=S14,P14,IF(A5=S15,P15,IF(A5=S16,P16,P17)))))))</f>
        <v>89/2019 от 23.05.2019</v>
      </c>
      <c r="F27" s="12"/>
      <c r="G27" s="12"/>
      <c r="H27" s="12"/>
      <c r="I27" s="12"/>
    </row>
    <row r="28" spans="1:22" ht="9.75" customHeight="1" x14ac:dyDescent="0.25"/>
    <row r="29" spans="1:22" ht="18.75" x14ac:dyDescent="0.3">
      <c r="A29" s="3" t="s">
        <v>13</v>
      </c>
    </row>
    <row r="30" spans="1:22" x14ac:dyDescent="0.25">
      <c r="A30" t="s">
        <v>12</v>
      </c>
    </row>
    <row r="34" spans="1:16" x14ac:dyDescent="0.25">
      <c r="A34" t="s">
        <v>11</v>
      </c>
    </row>
    <row r="35" spans="1:16" x14ac:dyDescent="0.25">
      <c r="A35" s="11" t="s">
        <v>10</v>
      </c>
    </row>
    <row r="36" spans="1:16" x14ac:dyDescent="0.25">
      <c r="A36" s="1" t="s">
        <v>9</v>
      </c>
    </row>
    <row r="37" spans="1:16" ht="12" customHeight="1" x14ac:dyDescent="0.25"/>
    <row r="38" spans="1:16" ht="12" customHeight="1" x14ac:dyDescent="0.25"/>
    <row r="40" spans="1:16" x14ac:dyDescent="0.25">
      <c r="A40" t="s">
        <v>8</v>
      </c>
      <c r="B40" t="s">
        <v>7</v>
      </c>
    </row>
    <row r="41" spans="1:16" x14ac:dyDescent="0.25">
      <c r="A41" t="s">
        <v>6</v>
      </c>
      <c r="D41" s="10">
        <f>E21</f>
        <v>2.8</v>
      </c>
      <c r="E41" t="s">
        <v>4</v>
      </c>
    </row>
    <row r="42" spans="1:16" x14ac:dyDescent="0.25">
      <c r="B42" t="s">
        <v>5</v>
      </c>
    </row>
    <row r="43" spans="1:16" x14ac:dyDescent="0.25">
      <c r="D43" s="9">
        <f>E22</f>
        <v>0.40000000000000036</v>
      </c>
      <c r="E43" t="s">
        <v>4</v>
      </c>
    </row>
    <row r="44" spans="1:16" ht="9" customHeight="1" thickBot="1" x14ac:dyDescent="0.3"/>
    <row r="45" spans="1:16" ht="15.75" thickBot="1" x14ac:dyDescent="0.3">
      <c r="D45" s="8">
        <f>D41/(D41+E22)</f>
        <v>0.87499999999999989</v>
      </c>
      <c r="L45" s="7"/>
    </row>
    <row r="46" spans="1:16" ht="10.5" customHeight="1" thickBot="1" x14ac:dyDescent="0.3"/>
    <row r="47" spans="1:16" ht="17.25" customHeight="1" thickBot="1" x14ac:dyDescent="0.35">
      <c r="A47" s="5"/>
      <c r="B47" s="6">
        <f>1/(((1-D45)/H26)+(D45/B18))</f>
        <v>0.48486486486486496</v>
      </c>
      <c r="C47" s="5" t="s">
        <v>3</v>
      </c>
      <c r="D47" s="5"/>
      <c r="E47" s="4" t="str">
        <f>IF(B47&lt;=G47,"≤","&gt;")</f>
        <v>≤</v>
      </c>
      <c r="G47">
        <f>E14</f>
        <v>0.61</v>
      </c>
      <c r="H47" t="s">
        <v>3</v>
      </c>
      <c r="P47" s="2" t="s">
        <v>2</v>
      </c>
    </row>
    <row r="48" spans="1:16" ht="12" customHeight="1" x14ac:dyDescent="0.25">
      <c r="P48" s="2" t="s">
        <v>1</v>
      </c>
    </row>
    <row r="49" spans="1:9" ht="18.75" x14ac:dyDescent="0.3">
      <c r="A49" s="3" t="s">
        <v>0</v>
      </c>
      <c r="B49" s="2" t="str">
        <f>IF(B47&lt;=G47,P48,P47)</f>
        <v>требуемое сопротивление теплопередаче оконного блока не обеспечивается</v>
      </c>
      <c r="I49" s="1"/>
    </row>
  </sheetData>
  <sheetProtection password="CC0B" sheet="1" objects="1" scenarios="1" formatCells="0" formatColumns="0" formatRows="0" insertColumns="0" insertRows="0" insertHyperlinks="0" deleteColumns="0" deleteRows="0" sort="0" autoFilter="0" pivotTables="0"/>
  <mergeCells count="8">
    <mergeCell ref="E27:I27"/>
    <mergeCell ref="B18:C18"/>
    <mergeCell ref="A16:F16"/>
    <mergeCell ref="A5:G5"/>
    <mergeCell ref="E6:F6"/>
    <mergeCell ref="H6:I6"/>
    <mergeCell ref="C9:L9"/>
    <mergeCell ref="C11:L11"/>
  </mergeCells>
  <dataValidations count="3">
    <dataValidation type="list" allowBlank="1" showInputMessage="1" showErrorMessage="1" sqref="A5:G5">
      <formula1>$S$10:$S$17</formula1>
    </dataValidation>
    <dataValidation type="list" allowBlank="1" showInputMessage="1" showErrorMessage="1" sqref="Q3">
      <formula1>$Q$5:$Q$6</formula1>
    </dataValidation>
    <dataValidation type="list" allowBlank="1" showInputMessage="1" showErrorMessage="1" sqref="H4">
      <formula1>$S$10:$S$12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 окна</vt:lpstr>
      <vt:lpstr>выбор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Екатерина Васильевна</dc:creator>
  <cp:lastModifiedBy>Егорова Екатерина Васильевна</cp:lastModifiedBy>
  <dcterms:created xsi:type="dcterms:W3CDTF">2021-04-29T05:38:37Z</dcterms:created>
  <dcterms:modified xsi:type="dcterms:W3CDTF">2021-04-29T05:38:48Z</dcterms:modified>
</cp:coreProperties>
</file>