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V60D дверь 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61" i="1" l="1"/>
  <c r="G61" i="1"/>
  <c r="H61" i="1" s="1"/>
  <c r="J60" i="1"/>
  <c r="G60" i="1"/>
  <c r="H60" i="1" s="1"/>
  <c r="J59" i="1"/>
  <c r="G59" i="1"/>
  <c r="H59" i="1" s="1"/>
  <c r="J58" i="1"/>
  <c r="G58" i="1"/>
  <c r="H58" i="1" s="1"/>
  <c r="J57" i="1"/>
  <c r="H57" i="1"/>
  <c r="J56" i="1"/>
  <c r="G56" i="1"/>
  <c r="H56" i="1" s="1"/>
  <c r="J55" i="1"/>
  <c r="G55" i="1" s="1"/>
  <c r="H55" i="1" s="1"/>
  <c r="J54" i="1"/>
  <c r="H54" i="1"/>
  <c r="J53" i="1"/>
  <c r="G53" i="1"/>
  <c r="H53" i="1" s="1"/>
  <c r="J52" i="1"/>
  <c r="G52" i="1"/>
  <c r="H52" i="1" s="1"/>
  <c r="J51" i="1"/>
  <c r="G51" i="1"/>
  <c r="H51" i="1" s="1"/>
  <c r="J50" i="1"/>
  <c r="G50" i="1"/>
  <c r="H50" i="1" s="1"/>
  <c r="J49" i="1"/>
  <c r="G49" i="1"/>
  <c r="H49" i="1" s="1"/>
  <c r="J48" i="1"/>
  <c r="G48" i="1"/>
  <c r="H48" i="1" s="1"/>
  <c r="J47" i="1"/>
  <c r="G47" i="1"/>
  <c r="H47" i="1" s="1"/>
  <c r="J46" i="1"/>
  <c r="G46" i="1"/>
  <c r="H46" i="1" s="1"/>
  <c r="J45" i="1"/>
  <c r="G45" i="1" s="1"/>
  <c r="H45" i="1" s="1"/>
  <c r="J44" i="1"/>
  <c r="G44" i="1" s="1"/>
  <c r="H44" i="1" s="1"/>
  <c r="J43" i="1"/>
  <c r="G43" i="1"/>
  <c r="H43" i="1" s="1"/>
  <c r="J42" i="1"/>
  <c r="G42" i="1" s="1"/>
  <c r="H42" i="1" s="1"/>
  <c r="J41" i="1"/>
  <c r="H41" i="1"/>
  <c r="J40" i="1"/>
  <c r="G40" i="1"/>
  <c r="H40" i="1" s="1"/>
  <c r="J39" i="1"/>
  <c r="G39" i="1"/>
  <c r="H39" i="1" s="1"/>
  <c r="J38" i="1"/>
  <c r="G38" i="1"/>
  <c r="H38" i="1" s="1"/>
  <c r="J37" i="1"/>
  <c r="G37" i="1"/>
  <c r="H37" i="1" s="1"/>
  <c r="J36" i="1"/>
  <c r="G36" i="1"/>
  <c r="H36" i="1" s="1"/>
  <c r="I35" i="1"/>
  <c r="J35" i="1" s="1"/>
  <c r="G35" i="1" s="1"/>
  <c r="H35" i="1" s="1"/>
  <c r="J34" i="1"/>
  <c r="G34" i="1" s="1"/>
  <c r="H34" i="1" s="1"/>
  <c r="I34" i="1"/>
  <c r="I33" i="1"/>
  <c r="J33" i="1" s="1"/>
  <c r="G33" i="1" s="1"/>
  <c r="H33" i="1" s="1"/>
  <c r="I32" i="1"/>
  <c r="J32" i="1" s="1"/>
  <c r="G32" i="1" s="1"/>
  <c r="H32" i="1" s="1"/>
  <c r="I31" i="1"/>
  <c r="J31" i="1" s="1"/>
  <c r="G31" i="1" s="1"/>
  <c r="H31" i="1" s="1"/>
  <c r="J30" i="1"/>
  <c r="G30" i="1" s="1"/>
  <c r="H30" i="1" s="1"/>
  <c r="I30" i="1"/>
  <c r="I29" i="1"/>
  <c r="J29" i="1" s="1"/>
  <c r="G29" i="1" s="1"/>
  <c r="H29" i="1" s="1"/>
  <c r="I28" i="1"/>
  <c r="J28" i="1" s="1"/>
  <c r="G28" i="1" s="1"/>
  <c r="H28" i="1" s="1"/>
  <c r="I27" i="1"/>
  <c r="J27" i="1" s="1"/>
  <c r="G27" i="1" s="1"/>
  <c r="H27" i="1" s="1"/>
  <c r="H63" i="1" l="1"/>
</calcChain>
</file>

<file path=xl/sharedStrings.xml><?xml version="1.0" encoding="utf-8"?>
<sst xmlns="http://schemas.openxmlformats.org/spreadsheetml/2006/main" count="214" uniqueCount="105">
  <si>
    <t>Спецификация конструкции для теплой двустворчатой двери VIDNAL V60</t>
  </si>
  <si>
    <t>Размер</t>
  </si>
  <si>
    <t>1705х2100</t>
  </si>
  <si>
    <t>Покрытие</t>
  </si>
  <si>
    <t>RAL 9016</t>
  </si>
  <si>
    <t>Заполнение</t>
  </si>
  <si>
    <t>стеклопакет 24 мм</t>
  </si>
  <si>
    <t>Угловое соединение профилей</t>
  </si>
  <si>
    <t>опрессовка на сухаре</t>
  </si>
  <si>
    <t>Импостное соединение профилей</t>
  </si>
  <si>
    <t>на сухаре со штифтом</t>
  </si>
  <si>
    <r>
      <t xml:space="preserve">Конструктивные особенности
</t>
    </r>
    <r>
      <rPr>
        <sz val="8"/>
        <rFont val="Arial"/>
        <family val="2"/>
        <charset val="204"/>
      </rPr>
      <t>- используемое заполнение: стеклопакет в диапазоне от 14-38 мм;
- монтажная глубина профилей 60 мм;
- возможность сборки дверей наружнего и внутреннего открывания;
- использование угловых сухарей с опрессовкой;
- имостное соединение на сухаре с использованием штифтов;
- использование унифицированных штапиков, уплотнителей, закладных деталей;
- совместимость с фасадной системой F50.</t>
    </r>
  </si>
  <si>
    <t>СК,%</t>
  </si>
  <si>
    <t>Артикул</t>
  </si>
  <si>
    <t>Название</t>
  </si>
  <si>
    <t>Текстура</t>
  </si>
  <si>
    <t>Количество</t>
  </si>
  <si>
    <t>Ед.изм.</t>
  </si>
  <si>
    <t>Цена</t>
  </si>
  <si>
    <t>Стоимость,</t>
  </si>
  <si>
    <t>за ед.изм.,</t>
  </si>
  <si>
    <t>руб.</t>
  </si>
  <si>
    <t>скидка</t>
  </si>
  <si>
    <t>Наружняя</t>
  </si>
  <si>
    <t>Внутренняя</t>
  </si>
  <si>
    <t>V60 141-241</t>
  </si>
  <si>
    <t>Рамный дверной профил наружного открывания</t>
  </si>
  <si>
    <t>пог.м.</t>
  </si>
  <si>
    <t>V60 153-253</t>
  </si>
  <si>
    <t>Импостный дверной профиль</t>
  </si>
  <si>
    <t>V60 156-255</t>
  </si>
  <si>
    <t>Цокольный дверной профиль</t>
  </si>
  <si>
    <t>V60 162-242</t>
  </si>
  <si>
    <t>Створочный дверной профил наружного открывания</t>
  </si>
  <si>
    <t>V60 172-272</t>
  </si>
  <si>
    <t>Штульповый дверной профиль наружного открывания</t>
  </si>
  <si>
    <t>V60 174-274</t>
  </si>
  <si>
    <t>Пороговый профиль</t>
  </si>
  <si>
    <t>V60 187</t>
  </si>
  <si>
    <t>Притворный профиль наружный</t>
  </si>
  <si>
    <t>V60 287</t>
  </si>
  <si>
    <t>Притворный профиль внутренний</t>
  </si>
  <si>
    <t>ZS 122224</t>
  </si>
  <si>
    <t>Штапик 24 мм</t>
  </si>
  <si>
    <t>100х38х3</t>
  </si>
  <si>
    <t>Подкладка рихтовочная 38 мм</t>
  </si>
  <si>
    <t>Пластик</t>
  </si>
  <si>
    <t>шт.</t>
  </si>
  <si>
    <t>30.11P.24 ГАРДИАН</t>
  </si>
  <si>
    <t>Дверной замок с выпадающим ригелем и роликовой защелкой</t>
  </si>
  <si>
    <t>Неокрашенный б/п</t>
  </si>
  <si>
    <t>35/55</t>
  </si>
  <si>
    <t>Профильный цилиндр для дверей V60</t>
  </si>
  <si>
    <t>KIN 132520</t>
  </si>
  <si>
    <t>Штифт 2,5х20</t>
  </si>
  <si>
    <t>KMN 510616</t>
  </si>
  <si>
    <t>Крепление соединителя импостов</t>
  </si>
  <si>
    <t>ZA 136006</t>
  </si>
  <si>
    <t>Угловой соединитель</t>
  </si>
  <si>
    <t>ZE 243020</t>
  </si>
  <si>
    <t>ZP 320013</t>
  </si>
  <si>
    <t>Уголок выравнивающий</t>
  </si>
  <si>
    <t>ZP 445018</t>
  </si>
  <si>
    <t>Заглушка дверная штульповая</t>
  </si>
  <si>
    <t>Черный</t>
  </si>
  <si>
    <t>ZP 640100</t>
  </si>
  <si>
    <t>Опорная подкладка</t>
  </si>
  <si>
    <t>ZT 106030</t>
  </si>
  <si>
    <t>Импостный соединитель</t>
  </si>
  <si>
    <t>ZT 106040</t>
  </si>
  <si>
    <t>ZT 228030</t>
  </si>
  <si>
    <t>ZT 228084</t>
  </si>
  <si>
    <t>ZV 952911</t>
  </si>
  <si>
    <t>Эксцентрик</t>
  </si>
  <si>
    <t>ВСК 4,2х19</t>
  </si>
  <si>
    <t>Саморез 4,2x19 DIN7981</t>
  </si>
  <si>
    <t>ВСК 4,8х19</t>
  </si>
  <si>
    <t>Саморез 4,8х19 DIN7981</t>
  </si>
  <si>
    <t>ВСП 4,2х13</t>
  </si>
  <si>
    <t>Саморез 4,2х13 DIN7982</t>
  </si>
  <si>
    <t>Планка отв. 08.24</t>
  </si>
  <si>
    <t>Ответная планка для дверей V60</t>
  </si>
  <si>
    <t>СТН-0206.300</t>
  </si>
  <si>
    <t>Дверная ручка офисная прямоугольная</t>
  </si>
  <si>
    <t>СТН-2369</t>
  </si>
  <si>
    <t>Петля анкерная двухсекционная</t>
  </si>
  <si>
    <t>Шпингалет V60</t>
  </si>
  <si>
    <t>Шпингалет накладной для дверей V60</t>
  </si>
  <si>
    <t>компл.</t>
  </si>
  <si>
    <t>UE 3304</t>
  </si>
  <si>
    <t>Уплотнитель дверной створочный</t>
  </si>
  <si>
    <t>Резина EPDM</t>
  </si>
  <si>
    <t>ZD 1102</t>
  </si>
  <si>
    <t>Уплотнитель наружный 4 мм</t>
  </si>
  <si>
    <t>ZD 1103</t>
  </si>
  <si>
    <t>Уплотнитель внутренний 4-5 мм</t>
  </si>
  <si>
    <t>ZD 4401</t>
  </si>
  <si>
    <t>Уплотнитель цокольного притвора</t>
  </si>
  <si>
    <t>4м1-16-4И</t>
  </si>
  <si>
    <t>Стеклопакет однокамерный 24 мм</t>
  </si>
  <si>
    <t>Прозрачное</t>
  </si>
  <si>
    <t>кв.м.</t>
  </si>
  <si>
    <t xml:space="preserve">ИТОГО </t>
  </si>
  <si>
    <t>vidnal@vidnal.ru</t>
  </si>
  <si>
    <t>www.vidnal.ru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</si>
</sst>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 applyAlignment="1"/>
    <xf numFmtId="0" fontId="1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2" borderId="14" xfId="1" applyFont="1" applyFill="1" applyBorder="1" applyAlignment="1">
      <alignment horizontal="center" wrapText="1"/>
    </xf>
    <xf numFmtId="0" fontId="3" fillId="2" borderId="17" xfId="1" applyFont="1" applyFill="1" applyBorder="1" applyAlignment="1">
      <alignment horizontal="center" wrapText="1"/>
    </xf>
    <xf numFmtId="0" fontId="3" fillId="2" borderId="19" xfId="1" applyFont="1" applyFill="1" applyBorder="1" applyAlignment="1">
      <alignment horizontal="center" wrapText="1"/>
    </xf>
    <xf numFmtId="0" fontId="3" fillId="2" borderId="22" xfId="1" applyFont="1" applyFill="1" applyBorder="1" applyAlignment="1">
      <alignment horizontal="center" wrapText="1"/>
    </xf>
    <xf numFmtId="0" fontId="3" fillId="2" borderId="25" xfId="1" applyFont="1" applyFill="1" applyBorder="1" applyAlignment="1">
      <alignment horizontal="center" wrapText="1"/>
    </xf>
    <xf numFmtId="0" fontId="3" fillId="2" borderId="24" xfId="1" applyFont="1" applyFill="1" applyBorder="1" applyAlignment="1">
      <alignment horizontal="center" wrapText="1"/>
    </xf>
    <xf numFmtId="0" fontId="3" fillId="2" borderId="26" xfId="1" applyFont="1" applyFill="1" applyBorder="1" applyAlignment="1">
      <alignment horizontal="center" wrapText="1"/>
    </xf>
    <xf numFmtId="0" fontId="3" fillId="3" borderId="27" xfId="1" applyFont="1" applyFill="1" applyBorder="1" applyAlignment="1">
      <alignment vertical="top" wrapText="1"/>
    </xf>
    <xf numFmtId="0" fontId="3" fillId="3" borderId="28" xfId="1" applyFont="1" applyFill="1" applyBorder="1" applyAlignment="1">
      <alignment vertical="top" wrapText="1"/>
    </xf>
    <xf numFmtId="0" fontId="3" fillId="3" borderId="28" xfId="1" applyFont="1" applyFill="1" applyBorder="1" applyAlignment="1">
      <alignment horizontal="center" vertical="top" wrapText="1"/>
    </xf>
    <xf numFmtId="164" fontId="3" fillId="3" borderId="28" xfId="2" applyNumberFormat="1" applyFont="1" applyFill="1" applyBorder="1" applyAlignment="1">
      <alignment horizontal="right" vertical="top" wrapText="1"/>
    </xf>
    <xf numFmtId="164" fontId="3" fillId="3" borderId="29" xfId="1" applyNumberFormat="1" applyFont="1" applyFill="1" applyBorder="1" applyAlignment="1">
      <alignment horizontal="right" vertical="top" wrapText="1"/>
    </xf>
    <xf numFmtId="164" fontId="3" fillId="4" borderId="30" xfId="1" applyNumberFormat="1" applyFont="1" applyFill="1" applyBorder="1" applyAlignment="1">
      <alignment horizontal="right" vertical="top" wrapText="1"/>
    </xf>
    <xf numFmtId="164" fontId="3" fillId="3" borderId="31" xfId="1" applyNumberFormat="1" applyFont="1" applyFill="1" applyBorder="1" applyAlignment="1">
      <alignment horizontal="right" vertical="top" wrapText="1"/>
    </xf>
    <xf numFmtId="0" fontId="3" fillId="3" borderId="32" xfId="1" applyFont="1" applyFill="1" applyBorder="1" applyAlignment="1">
      <alignment vertical="top" wrapText="1"/>
    </xf>
    <xf numFmtId="0" fontId="3" fillId="3" borderId="33" xfId="1" applyFont="1" applyFill="1" applyBorder="1" applyAlignment="1">
      <alignment vertical="top" wrapText="1"/>
    </xf>
    <xf numFmtId="0" fontId="3" fillId="3" borderId="33" xfId="1" applyFont="1" applyFill="1" applyBorder="1" applyAlignment="1">
      <alignment horizontal="center" vertical="top" wrapText="1"/>
    </xf>
    <xf numFmtId="164" fontId="3" fillId="3" borderId="33" xfId="2" applyNumberFormat="1" applyFont="1" applyFill="1" applyBorder="1" applyAlignment="1">
      <alignment horizontal="right" vertical="top" wrapText="1"/>
    </xf>
    <xf numFmtId="164" fontId="3" fillId="3" borderId="34" xfId="1" applyNumberFormat="1" applyFont="1" applyFill="1" applyBorder="1" applyAlignment="1">
      <alignment horizontal="right" vertical="top" wrapText="1"/>
    </xf>
    <xf numFmtId="164" fontId="3" fillId="4" borderId="35" xfId="1" applyNumberFormat="1" applyFont="1" applyFill="1" applyBorder="1" applyAlignment="1">
      <alignment horizontal="right" vertical="top" wrapText="1"/>
    </xf>
    <xf numFmtId="164" fontId="3" fillId="5" borderId="35" xfId="1" applyNumberFormat="1" applyFont="1" applyFill="1" applyBorder="1" applyAlignment="1">
      <alignment horizontal="right" vertical="top" wrapText="1"/>
    </xf>
    <xf numFmtId="164" fontId="3" fillId="3" borderId="33" xfId="1" applyNumberFormat="1" applyFont="1" applyFill="1" applyBorder="1" applyAlignment="1">
      <alignment horizontal="right" vertical="top" wrapText="1"/>
    </xf>
    <xf numFmtId="0" fontId="3" fillId="3" borderId="36" xfId="1" applyFont="1" applyFill="1" applyBorder="1" applyAlignment="1">
      <alignment vertical="top" wrapText="1"/>
    </xf>
    <xf numFmtId="0" fontId="3" fillId="3" borderId="37" xfId="1" applyFont="1" applyFill="1" applyBorder="1" applyAlignment="1">
      <alignment vertical="top" wrapText="1"/>
    </xf>
    <xf numFmtId="0" fontId="3" fillId="3" borderId="37" xfId="1" applyFont="1" applyFill="1" applyBorder="1" applyAlignment="1">
      <alignment horizontal="center" vertical="top" wrapText="1"/>
    </xf>
    <xf numFmtId="164" fontId="3" fillId="3" borderId="37" xfId="1" applyNumberFormat="1" applyFont="1" applyFill="1" applyBorder="1" applyAlignment="1">
      <alignment horizontal="right" vertical="top" wrapText="1"/>
    </xf>
    <xf numFmtId="164" fontId="0" fillId="0" borderId="38" xfId="0" applyNumberFormat="1" applyBorder="1"/>
    <xf numFmtId="164" fontId="3" fillId="3" borderId="39" xfId="1" applyNumberFormat="1" applyFont="1" applyFill="1" applyBorder="1" applyAlignment="1">
      <alignment horizontal="right" vertical="top" wrapText="1"/>
    </xf>
    <xf numFmtId="164" fontId="3" fillId="3" borderId="38" xfId="1" applyNumberFormat="1" applyFont="1" applyFill="1" applyBorder="1" applyAlignment="1">
      <alignment horizontal="right" vertical="top" wrapText="1"/>
    </xf>
    <xf numFmtId="4" fontId="6" fillId="3" borderId="41" xfId="1" applyNumberFormat="1" applyFont="1" applyFill="1" applyBorder="1" applyAlignment="1">
      <alignment horizontal="right" vertical="top" wrapText="1"/>
    </xf>
    <xf numFmtId="0" fontId="6" fillId="3" borderId="2" xfId="1" applyFont="1" applyFill="1" applyBorder="1" applyAlignment="1">
      <alignment horizontal="right" vertical="top" wrapText="1"/>
    </xf>
    <xf numFmtId="0" fontId="6" fillId="3" borderId="4" xfId="1" applyFont="1" applyFill="1" applyBorder="1" applyAlignment="1">
      <alignment horizontal="right" vertical="top" wrapText="1"/>
    </xf>
    <xf numFmtId="0" fontId="6" fillId="3" borderId="40" xfId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2" borderId="13" xfId="1" applyFont="1" applyFill="1" applyBorder="1" applyAlignment="1">
      <alignment horizontal="center" wrapText="1"/>
    </xf>
    <xf numFmtId="0" fontId="3" fillId="2" borderId="18" xfId="1" applyFont="1" applyFill="1" applyBorder="1" applyAlignment="1">
      <alignment horizontal="center" wrapText="1"/>
    </xf>
    <xf numFmtId="0" fontId="3" fillId="2" borderId="23" xfId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 wrapText="1"/>
    </xf>
    <xf numFmtId="0" fontId="3" fillId="2" borderId="19" xfId="1" applyFont="1" applyFill="1" applyBorder="1" applyAlignment="1">
      <alignment horizontal="center" wrapText="1"/>
    </xf>
    <xf numFmtId="0" fontId="3" fillId="2" borderId="24" xfId="1" applyFont="1" applyFill="1" applyBorder="1" applyAlignment="1">
      <alignment horizontal="center" wrapText="1"/>
    </xf>
    <xf numFmtId="0" fontId="3" fillId="2" borderId="15" xfId="1" applyFont="1" applyFill="1" applyBorder="1" applyAlignment="1">
      <alignment horizontal="center" wrapText="1"/>
    </xf>
    <xf numFmtId="0" fontId="3" fillId="2" borderId="16" xfId="1" applyFont="1" applyFill="1" applyBorder="1" applyAlignment="1">
      <alignment horizontal="center" wrapText="1"/>
    </xf>
    <xf numFmtId="0" fontId="3" fillId="2" borderId="20" xfId="1" applyFont="1" applyFill="1" applyBorder="1" applyAlignment="1">
      <alignment horizontal="center" wrapText="1"/>
    </xf>
    <xf numFmtId="0" fontId="3" fillId="2" borderId="21" xfId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3"/>
  </cellXfs>
  <cellStyles count="4">
    <cellStyle name="Гиперссылка" xfId="3" builtinId="8"/>
    <cellStyle name="Обычный" xfId="0" builtinId="0"/>
    <cellStyle name="Обычный_V60 дверь 1" xfId="2"/>
    <cellStyle name="Обычный_V60 дверь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84932</xdr:rowOff>
    </xdr:from>
    <xdr:to>
      <xdr:col>1</xdr:col>
      <xdr:colOff>1627187</xdr:colOff>
      <xdr:row>2</xdr:row>
      <xdr:rowOff>114300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4932"/>
          <a:ext cx="1987550" cy="410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561975</xdr:colOff>
      <xdr:row>6</xdr:row>
      <xdr:rowOff>28575</xdr:rowOff>
    </xdr:from>
    <xdr:to>
      <xdr:col>2</xdr:col>
      <xdr:colOff>57150</xdr:colOff>
      <xdr:row>21</xdr:row>
      <xdr:rowOff>66675</xdr:rowOff>
    </xdr:to>
    <xdr:pic>
      <xdr:nvPicPr>
        <xdr:cNvPr id="3" name="Picture 3" descr="i00028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1975" y="1057275"/>
          <a:ext cx="2247900" cy="2847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6;&#1088;&#1086;&#1085;&#1086;&#1074;&#1072;%20&#1052;&#1072;&#1088;&#1080;&#1085;&#1072;/Downloads/&#1057;&#1075;&#1088;&#1091;&#1087;&#1087;&#1080;&#1088;&#1086;&#1074;&#1072;&#1085;&#1085;&#1099;&#1081;%20&#1087;&#1088;&#1072;&#1081;&#1089;%2019.04.1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60D дверь 1"/>
      <sheetName val="V60D дверь 2"/>
      <sheetName val="V60W окно 1"/>
      <sheetName val="V60W окно 2"/>
      <sheetName val="V68 окно"/>
      <sheetName val="F50 фасад 1"/>
      <sheetName val="F50 фасад 2"/>
      <sheetName val="СПЛ-02 дверь 1"/>
      <sheetName val="СПЛ-02 дверь 2"/>
      <sheetName val="СПЛ-01 окно 1"/>
      <sheetName val="СПЛ-01 окно 2"/>
      <sheetName val="СПЛ-03 витражи"/>
      <sheetName val="прайс"/>
    </sheetNames>
    <sheetDataSet>
      <sheetData sheetId="0">
        <row r="1">
          <cell r="G1" t="str">
            <v>www.akvista.ru</v>
          </cell>
        </row>
        <row r="27">
          <cell r="I27">
            <v>580.79</v>
          </cell>
        </row>
        <row r="28">
          <cell r="I28">
            <v>594.35</v>
          </cell>
        </row>
        <row r="29">
          <cell r="I29">
            <v>873.3</v>
          </cell>
        </row>
        <row r="30">
          <cell r="I30">
            <v>627.72</v>
          </cell>
        </row>
        <row r="31">
          <cell r="I31">
            <v>363.36</v>
          </cell>
        </row>
        <row r="32">
          <cell r="I32">
            <v>90.14</v>
          </cell>
        </row>
        <row r="33">
          <cell r="I33">
            <v>70.62</v>
          </cell>
        </row>
        <row r="34">
          <cell r="I34">
            <v>92.68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06">
          <cell r="I706">
            <v>440.48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idnal.ru/" TargetMode="External"/><Relationship Id="rId1" Type="http://schemas.openxmlformats.org/officeDocument/2006/relationships/hyperlink" Target="mailto:vidnal@vidna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view="pageBreakPreview" zoomScale="120" zoomScaleNormal="100" zoomScaleSheetLayoutView="120" workbookViewId="0">
      <selection activeCell="E3" sqref="E3"/>
    </sheetView>
  </sheetViews>
  <sheetFormatPr defaultRowHeight="15" x14ac:dyDescent="0.25"/>
  <cols>
    <col min="1" max="1" width="13" customWidth="1"/>
    <col min="2" max="2" width="28.28515625" customWidth="1"/>
    <col min="3" max="4" width="11.5703125" customWidth="1"/>
    <col min="5" max="5" width="9.5703125" customWidth="1"/>
    <col min="8" max="8" width="11.7109375" customWidth="1"/>
    <col min="9" max="10" width="9.140625" hidden="1" customWidth="1"/>
  </cols>
  <sheetData>
    <row r="1" spans="1:9" x14ac:dyDescent="0.25">
      <c r="G1" s="65" t="s">
        <v>104</v>
      </c>
    </row>
    <row r="2" spans="1:9" x14ac:dyDescent="0.25">
      <c r="G2" s="65" t="s">
        <v>103</v>
      </c>
    </row>
    <row r="3" spans="1:9" ht="15.75" thickBot="1" x14ac:dyDescent="0.3">
      <c r="A3" s="1"/>
      <c r="B3" s="1"/>
      <c r="C3" s="1"/>
      <c r="D3" s="1"/>
      <c r="E3" s="1"/>
      <c r="F3" s="1"/>
      <c r="G3" s="2"/>
      <c r="H3" s="1"/>
    </row>
    <row r="5" spans="1:9" ht="15.75" x14ac:dyDescent="0.25">
      <c r="A5" s="63" t="s">
        <v>0</v>
      </c>
      <c r="B5" s="63"/>
      <c r="C5" s="63"/>
      <c r="D5" s="63"/>
      <c r="E5" s="63"/>
      <c r="F5" s="63"/>
      <c r="G5" s="63"/>
      <c r="H5" s="63"/>
      <c r="I5" s="3"/>
    </row>
    <row r="6" spans="1:9" ht="15.75" thickBot="1" x14ac:dyDescent="0.3">
      <c r="F6" s="64"/>
      <c r="G6" s="64"/>
      <c r="H6" s="64"/>
    </row>
    <row r="7" spans="1:9" ht="15.75" thickBot="1" x14ac:dyDescent="0.3">
      <c r="D7" s="58" t="s">
        <v>1</v>
      </c>
      <c r="E7" s="59"/>
      <c r="F7" s="60" t="s">
        <v>2</v>
      </c>
      <c r="G7" s="61"/>
      <c r="H7" s="62"/>
    </row>
    <row r="8" spans="1:9" ht="15.75" thickBot="1" x14ac:dyDescent="0.3">
      <c r="D8" s="58" t="s">
        <v>3</v>
      </c>
      <c r="E8" s="59"/>
      <c r="F8" s="60" t="s">
        <v>4</v>
      </c>
      <c r="G8" s="61"/>
      <c r="H8" s="62"/>
    </row>
    <row r="9" spans="1:9" ht="15.75" thickBot="1" x14ac:dyDescent="0.3">
      <c r="D9" s="58" t="s">
        <v>5</v>
      </c>
      <c r="E9" s="59"/>
      <c r="F9" s="60" t="s">
        <v>6</v>
      </c>
      <c r="G9" s="61"/>
      <c r="H9" s="62"/>
    </row>
    <row r="10" spans="1:9" ht="15.75" thickBot="1" x14ac:dyDescent="0.3">
      <c r="D10" s="58" t="s">
        <v>7</v>
      </c>
      <c r="E10" s="59"/>
      <c r="F10" s="60" t="s">
        <v>8</v>
      </c>
      <c r="G10" s="61"/>
      <c r="H10" s="62"/>
    </row>
    <row r="11" spans="1:9" ht="15.75" thickBot="1" x14ac:dyDescent="0.3">
      <c r="D11" s="58" t="s">
        <v>9</v>
      </c>
      <c r="E11" s="59"/>
      <c r="F11" s="60" t="s">
        <v>10</v>
      </c>
      <c r="G11" s="61"/>
      <c r="H11" s="62"/>
    </row>
    <row r="12" spans="1:9" x14ac:dyDescent="0.25">
      <c r="D12" s="39" t="s">
        <v>11</v>
      </c>
      <c r="E12" s="40"/>
      <c r="F12" s="40"/>
      <c r="G12" s="40"/>
      <c r="H12" s="41"/>
    </row>
    <row r="13" spans="1:9" x14ac:dyDescent="0.25">
      <c r="D13" s="42"/>
      <c r="E13" s="43"/>
      <c r="F13" s="43"/>
      <c r="G13" s="43"/>
      <c r="H13" s="44"/>
    </row>
    <row r="14" spans="1:9" x14ac:dyDescent="0.25">
      <c r="D14" s="42"/>
      <c r="E14" s="43"/>
      <c r="F14" s="43"/>
      <c r="G14" s="43"/>
      <c r="H14" s="44"/>
    </row>
    <row r="15" spans="1:9" x14ac:dyDescent="0.25">
      <c r="D15" s="42"/>
      <c r="E15" s="43"/>
      <c r="F15" s="43"/>
      <c r="G15" s="43"/>
      <c r="H15" s="44"/>
    </row>
    <row r="16" spans="1:9" x14ac:dyDescent="0.25">
      <c r="D16" s="42"/>
      <c r="E16" s="43"/>
      <c r="F16" s="43"/>
      <c r="G16" s="43"/>
      <c r="H16" s="44"/>
    </row>
    <row r="17" spans="1:10" x14ac:dyDescent="0.25">
      <c r="D17" s="42"/>
      <c r="E17" s="43"/>
      <c r="F17" s="43"/>
      <c r="G17" s="43"/>
      <c r="H17" s="44"/>
    </row>
    <row r="18" spans="1:10" x14ac:dyDescent="0.25">
      <c r="D18" s="42"/>
      <c r="E18" s="43"/>
      <c r="F18" s="43"/>
      <c r="G18" s="43"/>
      <c r="H18" s="44"/>
    </row>
    <row r="19" spans="1:10" x14ac:dyDescent="0.25">
      <c r="D19" s="42"/>
      <c r="E19" s="43"/>
      <c r="F19" s="43"/>
      <c r="G19" s="43"/>
      <c r="H19" s="44"/>
    </row>
    <row r="20" spans="1:10" x14ac:dyDescent="0.25">
      <c r="D20" s="42"/>
      <c r="E20" s="43"/>
      <c r="F20" s="43"/>
      <c r="G20" s="43"/>
      <c r="H20" s="44"/>
    </row>
    <row r="21" spans="1:10" x14ac:dyDescent="0.25">
      <c r="D21" s="42"/>
      <c r="E21" s="43"/>
      <c r="F21" s="43"/>
      <c r="G21" s="43"/>
      <c r="H21" s="44"/>
    </row>
    <row r="22" spans="1:10" ht="15.75" thickBot="1" x14ac:dyDescent="0.3">
      <c r="D22" s="45"/>
      <c r="E22" s="46"/>
      <c r="F22" s="46"/>
      <c r="G22" s="46"/>
      <c r="H22" s="47"/>
    </row>
    <row r="23" spans="1:10" ht="15.75" thickBot="1" x14ac:dyDescent="0.3">
      <c r="D23" s="4"/>
      <c r="E23" s="4"/>
      <c r="F23" s="5" t="s">
        <v>12</v>
      </c>
      <c r="G23" s="5">
        <v>0</v>
      </c>
      <c r="H23" s="4"/>
    </row>
    <row r="24" spans="1:10" x14ac:dyDescent="0.25">
      <c r="A24" s="48" t="s">
        <v>13</v>
      </c>
      <c r="B24" s="51" t="s">
        <v>14</v>
      </c>
      <c r="C24" s="54" t="s">
        <v>15</v>
      </c>
      <c r="D24" s="55"/>
      <c r="E24" s="51" t="s">
        <v>16</v>
      </c>
      <c r="F24" s="51" t="s">
        <v>17</v>
      </c>
      <c r="G24" s="6" t="s">
        <v>18</v>
      </c>
      <c r="H24" s="7" t="s">
        <v>19</v>
      </c>
      <c r="I24" s="6" t="s">
        <v>18</v>
      </c>
      <c r="J24" s="6" t="s">
        <v>18</v>
      </c>
    </row>
    <row r="25" spans="1:10" x14ac:dyDescent="0.25">
      <c r="A25" s="49"/>
      <c r="B25" s="52"/>
      <c r="C25" s="56"/>
      <c r="D25" s="57"/>
      <c r="E25" s="52"/>
      <c r="F25" s="52"/>
      <c r="G25" s="8" t="s">
        <v>20</v>
      </c>
      <c r="H25" s="9" t="s">
        <v>21</v>
      </c>
      <c r="I25" s="8" t="s">
        <v>20</v>
      </c>
      <c r="J25" s="8" t="s">
        <v>22</v>
      </c>
    </row>
    <row r="26" spans="1:10" ht="15.75" thickBot="1" x14ac:dyDescent="0.3">
      <c r="A26" s="50"/>
      <c r="B26" s="53"/>
      <c r="C26" s="10" t="s">
        <v>23</v>
      </c>
      <c r="D26" s="10" t="s">
        <v>24</v>
      </c>
      <c r="E26" s="53"/>
      <c r="F26" s="53"/>
      <c r="G26" s="11" t="s">
        <v>21</v>
      </c>
      <c r="H26" s="12"/>
      <c r="I26" s="8" t="s">
        <v>21</v>
      </c>
      <c r="J26" s="8" t="s">
        <v>21</v>
      </c>
    </row>
    <row r="27" spans="1:10" ht="23.25" thickBot="1" x14ac:dyDescent="0.3">
      <c r="A27" s="13" t="s">
        <v>25</v>
      </c>
      <c r="B27" s="14" t="s">
        <v>26</v>
      </c>
      <c r="C27" s="14" t="s">
        <v>4</v>
      </c>
      <c r="D27" s="14" t="s">
        <v>4</v>
      </c>
      <c r="E27" s="15">
        <v>5.9050000000000002</v>
      </c>
      <c r="F27" s="15" t="s">
        <v>27</v>
      </c>
      <c r="G27" s="16">
        <f>J27</f>
        <v>580.79</v>
      </c>
      <c r="H27" s="17">
        <f>E27*G27</f>
        <v>3429.56495</v>
      </c>
      <c r="I27" s="18">
        <f>'[1]V60D дверь 1'!I27</f>
        <v>580.79</v>
      </c>
      <c r="J27" s="19">
        <f>I27*(100-G23)/100</f>
        <v>580.79</v>
      </c>
    </row>
    <row r="28" spans="1:10" ht="15.75" thickBot="1" x14ac:dyDescent="0.3">
      <c r="A28" s="20" t="s">
        <v>28</v>
      </c>
      <c r="B28" s="21" t="s">
        <v>29</v>
      </c>
      <c r="C28" s="21" t="s">
        <v>4</v>
      </c>
      <c r="D28" s="21" t="s">
        <v>4</v>
      </c>
      <c r="E28" s="22">
        <v>1.3320000000000001</v>
      </c>
      <c r="F28" s="22" t="s">
        <v>27</v>
      </c>
      <c r="G28" s="23">
        <f>J28</f>
        <v>594.35</v>
      </c>
      <c r="H28" s="24">
        <f>E28*G28</f>
        <v>791.67420000000004</v>
      </c>
      <c r="I28" s="18">
        <f>'[1]V60D дверь 1'!I28</f>
        <v>594.35</v>
      </c>
      <c r="J28" s="24">
        <f>I28*(100-$G$23)/100</f>
        <v>594.35</v>
      </c>
    </row>
    <row r="29" spans="1:10" ht="15.75" thickBot="1" x14ac:dyDescent="0.3">
      <c r="A29" s="20" t="s">
        <v>30</v>
      </c>
      <c r="B29" s="21" t="s">
        <v>31</v>
      </c>
      <c r="C29" s="21" t="s">
        <v>4</v>
      </c>
      <c r="D29" s="21" t="s">
        <v>4</v>
      </c>
      <c r="E29" s="22">
        <v>1.3320000000000001</v>
      </c>
      <c r="F29" s="22" t="s">
        <v>27</v>
      </c>
      <c r="G29" s="23">
        <f t="shared" ref="G29:G61" si="0">J29</f>
        <v>873.3</v>
      </c>
      <c r="H29" s="24">
        <f>E29*G29</f>
        <v>1163.2356</v>
      </c>
      <c r="I29" s="18">
        <f>'[1]V60D дверь 1'!I29</f>
        <v>873.3</v>
      </c>
      <c r="J29" s="24">
        <f>I29*(100-$G$23)/100</f>
        <v>873.3</v>
      </c>
    </row>
    <row r="30" spans="1:10" ht="22.5" x14ac:dyDescent="0.25">
      <c r="A30" s="20" t="s">
        <v>32</v>
      </c>
      <c r="B30" s="21" t="s">
        <v>33</v>
      </c>
      <c r="C30" s="21" t="s">
        <v>4</v>
      </c>
      <c r="D30" s="21" t="s">
        <v>4</v>
      </c>
      <c r="E30" s="22">
        <v>9.64</v>
      </c>
      <c r="F30" s="22" t="s">
        <v>27</v>
      </c>
      <c r="G30" s="23">
        <f t="shared" si="0"/>
        <v>627.72</v>
      </c>
      <c r="H30" s="24">
        <f>E30*G30</f>
        <v>6051.220800000001</v>
      </c>
      <c r="I30" s="18">
        <f>'[1]V60D дверь 1'!I30</f>
        <v>627.72</v>
      </c>
      <c r="J30" s="24">
        <f>I30*(100-$G$23)/100</f>
        <v>627.72</v>
      </c>
    </row>
    <row r="31" spans="1:10" ht="22.5" x14ac:dyDescent="0.25">
      <c r="A31" s="20" t="s">
        <v>34</v>
      </c>
      <c r="B31" s="21" t="s">
        <v>35</v>
      </c>
      <c r="C31" s="21" t="s">
        <v>4</v>
      </c>
      <c r="D31" s="21" t="s">
        <v>4</v>
      </c>
      <c r="E31" s="22">
        <v>1.9930000000000001</v>
      </c>
      <c r="F31" s="22" t="s">
        <v>27</v>
      </c>
      <c r="G31" s="23">
        <f t="shared" si="0"/>
        <v>440.48</v>
      </c>
      <c r="H31" s="24">
        <f>E31*G31</f>
        <v>877.87664000000007</v>
      </c>
      <c r="I31" s="25">
        <f>[1]прайс!I706</f>
        <v>440.48</v>
      </c>
      <c r="J31" s="24">
        <f>I31*(100-$G$23)/100</f>
        <v>440.48</v>
      </c>
    </row>
    <row r="32" spans="1:10" x14ac:dyDescent="0.25">
      <c r="A32" s="20" t="s">
        <v>36</v>
      </c>
      <c r="B32" s="21" t="s">
        <v>37</v>
      </c>
      <c r="C32" s="21" t="s">
        <v>4</v>
      </c>
      <c r="D32" s="21" t="s">
        <v>4</v>
      </c>
      <c r="E32" s="22">
        <v>1.601</v>
      </c>
      <c r="F32" s="22" t="s">
        <v>27</v>
      </c>
      <c r="G32" s="23">
        <f t="shared" si="0"/>
        <v>363.36</v>
      </c>
      <c r="H32" s="24">
        <f t="shared" ref="H32:H61" si="1">E32*G32</f>
        <v>581.73936000000003</v>
      </c>
      <c r="I32" s="25">
        <f>'[1]V60D дверь 1'!I31</f>
        <v>363.36</v>
      </c>
      <c r="J32" s="24">
        <f t="shared" ref="J32:J61" si="2">I32*(100-$G$23)/100</f>
        <v>363.36</v>
      </c>
    </row>
    <row r="33" spans="1:10" x14ac:dyDescent="0.25">
      <c r="A33" s="20" t="s">
        <v>38</v>
      </c>
      <c r="B33" s="21" t="s">
        <v>39</v>
      </c>
      <c r="C33" s="21" t="s">
        <v>4</v>
      </c>
      <c r="D33" s="21" t="s">
        <v>4</v>
      </c>
      <c r="E33" s="22">
        <v>1.6</v>
      </c>
      <c r="F33" s="22" t="s">
        <v>27</v>
      </c>
      <c r="G33" s="23">
        <f t="shared" si="0"/>
        <v>90.14</v>
      </c>
      <c r="H33" s="24">
        <f t="shared" si="1"/>
        <v>144.22400000000002</v>
      </c>
      <c r="I33" s="25">
        <f>'[1]V60D дверь 1'!I32</f>
        <v>90.14</v>
      </c>
      <c r="J33" s="24">
        <f t="shared" si="2"/>
        <v>90.14</v>
      </c>
    </row>
    <row r="34" spans="1:10" x14ac:dyDescent="0.25">
      <c r="A34" s="20" t="s">
        <v>40</v>
      </c>
      <c r="B34" s="21" t="s">
        <v>41</v>
      </c>
      <c r="C34" s="21" t="s">
        <v>4</v>
      </c>
      <c r="D34" s="21" t="s">
        <v>4</v>
      </c>
      <c r="E34" s="22">
        <v>1.577</v>
      </c>
      <c r="F34" s="22" t="s">
        <v>27</v>
      </c>
      <c r="G34" s="23">
        <f t="shared" si="0"/>
        <v>70.62</v>
      </c>
      <c r="H34" s="24">
        <f t="shared" si="1"/>
        <v>111.36774</v>
      </c>
      <c r="I34" s="25">
        <f>'[1]V60D дверь 1'!I33</f>
        <v>70.62</v>
      </c>
      <c r="J34" s="24">
        <f t="shared" si="2"/>
        <v>70.62</v>
      </c>
    </row>
    <row r="35" spans="1:10" x14ac:dyDescent="0.25">
      <c r="A35" s="20" t="s">
        <v>42</v>
      </c>
      <c r="B35" s="21" t="s">
        <v>43</v>
      </c>
      <c r="C35" s="21" t="s">
        <v>4</v>
      </c>
      <c r="D35" s="21" t="s">
        <v>4</v>
      </c>
      <c r="E35" s="22">
        <v>12.18</v>
      </c>
      <c r="F35" s="22" t="s">
        <v>27</v>
      </c>
      <c r="G35" s="23">
        <f t="shared" si="0"/>
        <v>92.68</v>
      </c>
      <c r="H35" s="24">
        <f t="shared" si="1"/>
        <v>1128.8424</v>
      </c>
      <c r="I35" s="25">
        <f>'[1]V60D дверь 1'!I34</f>
        <v>92.68</v>
      </c>
      <c r="J35" s="24">
        <f t="shared" si="2"/>
        <v>92.68</v>
      </c>
    </row>
    <row r="36" spans="1:10" x14ac:dyDescent="0.25">
      <c r="A36" s="20" t="s">
        <v>44</v>
      </c>
      <c r="B36" s="21" t="s">
        <v>45</v>
      </c>
      <c r="C36" s="21" t="s">
        <v>46</v>
      </c>
      <c r="D36" s="21" t="s">
        <v>46</v>
      </c>
      <c r="E36" s="22">
        <v>32</v>
      </c>
      <c r="F36" s="22" t="s">
        <v>47</v>
      </c>
      <c r="G36" s="23">
        <f t="shared" si="0"/>
        <v>1.05</v>
      </c>
      <c r="H36" s="24">
        <f t="shared" si="1"/>
        <v>33.6</v>
      </c>
      <c r="I36" s="26">
        <v>1.05</v>
      </c>
      <c r="J36" s="24">
        <f t="shared" si="2"/>
        <v>1.05</v>
      </c>
    </row>
    <row r="37" spans="1:10" ht="22.5" x14ac:dyDescent="0.25">
      <c r="A37" s="20" t="s">
        <v>48</v>
      </c>
      <c r="B37" s="21" t="s">
        <v>49</v>
      </c>
      <c r="C37" s="21" t="s">
        <v>50</v>
      </c>
      <c r="D37" s="21" t="s">
        <v>50</v>
      </c>
      <c r="E37" s="22">
        <v>1</v>
      </c>
      <c r="F37" s="22" t="s">
        <v>47</v>
      </c>
      <c r="G37" s="23">
        <f t="shared" si="0"/>
        <v>380.2</v>
      </c>
      <c r="H37" s="24">
        <f t="shared" si="1"/>
        <v>380.2</v>
      </c>
      <c r="I37" s="26">
        <v>380.2</v>
      </c>
      <c r="J37" s="24">
        <f t="shared" si="2"/>
        <v>380.2</v>
      </c>
    </row>
    <row r="38" spans="1:10" ht="22.5" x14ac:dyDescent="0.25">
      <c r="A38" s="20" t="s">
        <v>51</v>
      </c>
      <c r="B38" s="21" t="s">
        <v>52</v>
      </c>
      <c r="C38" s="21" t="s">
        <v>50</v>
      </c>
      <c r="D38" s="21" t="s">
        <v>50</v>
      </c>
      <c r="E38" s="22">
        <v>1</v>
      </c>
      <c r="F38" s="22" t="s">
        <v>47</v>
      </c>
      <c r="G38" s="27">
        <f t="shared" si="0"/>
        <v>493.4</v>
      </c>
      <c r="H38" s="24">
        <f t="shared" si="1"/>
        <v>493.4</v>
      </c>
      <c r="I38" s="26">
        <v>493.4</v>
      </c>
      <c r="J38" s="24">
        <f t="shared" si="2"/>
        <v>493.4</v>
      </c>
    </row>
    <row r="39" spans="1:10" ht="22.5" x14ac:dyDescent="0.25">
      <c r="A39" s="20" t="s">
        <v>53</v>
      </c>
      <c r="B39" s="21" t="s">
        <v>54</v>
      </c>
      <c r="C39" s="21" t="s">
        <v>50</v>
      </c>
      <c r="D39" s="21" t="s">
        <v>50</v>
      </c>
      <c r="E39" s="22">
        <v>8</v>
      </c>
      <c r="F39" s="22" t="s">
        <v>47</v>
      </c>
      <c r="G39" s="27">
        <f t="shared" si="0"/>
        <v>3.63</v>
      </c>
      <c r="H39" s="24">
        <f t="shared" si="1"/>
        <v>29.04</v>
      </c>
      <c r="I39" s="26">
        <v>3.63</v>
      </c>
      <c r="J39" s="24">
        <f t="shared" si="2"/>
        <v>3.63</v>
      </c>
    </row>
    <row r="40" spans="1:10" ht="22.5" x14ac:dyDescent="0.25">
      <c r="A40" s="20" t="s">
        <v>55</v>
      </c>
      <c r="B40" s="21" t="s">
        <v>56</v>
      </c>
      <c r="C40" s="21" t="s">
        <v>50</v>
      </c>
      <c r="D40" s="21" t="s">
        <v>50</v>
      </c>
      <c r="E40" s="22">
        <v>12</v>
      </c>
      <c r="F40" s="22" t="s">
        <v>47</v>
      </c>
      <c r="G40" s="27">
        <f t="shared" si="0"/>
        <v>2.33</v>
      </c>
      <c r="H40" s="24">
        <f t="shared" si="1"/>
        <v>27.96</v>
      </c>
      <c r="I40" s="26">
        <v>2.33</v>
      </c>
      <c r="J40" s="24">
        <f t="shared" si="2"/>
        <v>2.33</v>
      </c>
    </row>
    <row r="41" spans="1:10" ht="22.5" x14ac:dyDescent="0.25">
      <c r="A41" s="20" t="s">
        <v>57</v>
      </c>
      <c r="B41" s="21" t="s">
        <v>58</v>
      </c>
      <c r="C41" s="21" t="s">
        <v>50</v>
      </c>
      <c r="D41" s="21" t="s">
        <v>50</v>
      </c>
      <c r="E41" s="22">
        <v>6</v>
      </c>
      <c r="F41" s="22" t="s">
        <v>47</v>
      </c>
      <c r="G41" s="27">
        <v>59.41</v>
      </c>
      <c r="H41" s="24">
        <f t="shared" si="1"/>
        <v>356.46</v>
      </c>
      <c r="I41" s="26">
        <v>53.11</v>
      </c>
      <c r="J41" s="24">
        <f t="shared" si="2"/>
        <v>53.11</v>
      </c>
    </row>
    <row r="42" spans="1:10" ht="22.5" x14ac:dyDescent="0.25">
      <c r="A42" s="20" t="s">
        <v>59</v>
      </c>
      <c r="B42" s="21" t="s">
        <v>58</v>
      </c>
      <c r="C42" s="21" t="s">
        <v>50</v>
      </c>
      <c r="D42" s="21" t="s">
        <v>50</v>
      </c>
      <c r="E42" s="22">
        <v>6</v>
      </c>
      <c r="F42" s="22" t="s">
        <v>47</v>
      </c>
      <c r="G42" s="27">
        <f t="shared" si="0"/>
        <v>43.32</v>
      </c>
      <c r="H42" s="24">
        <f t="shared" si="1"/>
        <v>259.92</v>
      </c>
      <c r="I42" s="26">
        <v>43.32</v>
      </c>
      <c r="J42" s="24">
        <f t="shared" si="2"/>
        <v>43.32</v>
      </c>
    </row>
    <row r="43" spans="1:10" ht="22.5" x14ac:dyDescent="0.25">
      <c r="A43" s="20" t="s">
        <v>60</v>
      </c>
      <c r="B43" s="21" t="s">
        <v>61</v>
      </c>
      <c r="C43" s="21" t="s">
        <v>50</v>
      </c>
      <c r="D43" s="21" t="s">
        <v>50</v>
      </c>
      <c r="E43" s="22">
        <v>4</v>
      </c>
      <c r="F43" s="22" t="s">
        <v>47</v>
      </c>
      <c r="G43" s="27">
        <f t="shared" si="0"/>
        <v>4.71</v>
      </c>
      <c r="H43" s="24">
        <f t="shared" si="1"/>
        <v>18.84</v>
      </c>
      <c r="I43" s="26">
        <v>4.71</v>
      </c>
      <c r="J43" s="24">
        <f t="shared" si="2"/>
        <v>4.71</v>
      </c>
    </row>
    <row r="44" spans="1:10" x14ac:dyDescent="0.25">
      <c r="A44" s="20" t="s">
        <v>62</v>
      </c>
      <c r="B44" s="21" t="s">
        <v>63</v>
      </c>
      <c r="C44" s="21" t="s">
        <v>64</v>
      </c>
      <c r="D44" s="21" t="s">
        <v>64</v>
      </c>
      <c r="E44" s="22">
        <v>1</v>
      </c>
      <c r="F44" s="22" t="s">
        <v>47</v>
      </c>
      <c r="G44" s="27">
        <f t="shared" si="0"/>
        <v>26.78</v>
      </c>
      <c r="H44" s="24">
        <f t="shared" si="1"/>
        <v>26.78</v>
      </c>
      <c r="I44" s="26">
        <v>26.78</v>
      </c>
      <c r="J44" s="24">
        <f t="shared" si="2"/>
        <v>26.78</v>
      </c>
    </row>
    <row r="45" spans="1:10" x14ac:dyDescent="0.25">
      <c r="A45" s="20" t="s">
        <v>65</v>
      </c>
      <c r="B45" s="21" t="s">
        <v>66</v>
      </c>
      <c r="C45" s="21" t="s">
        <v>46</v>
      </c>
      <c r="D45" s="21" t="s">
        <v>46</v>
      </c>
      <c r="E45" s="22">
        <v>8</v>
      </c>
      <c r="F45" s="22" t="s">
        <v>47</v>
      </c>
      <c r="G45" s="27">
        <f t="shared" si="0"/>
        <v>7.56</v>
      </c>
      <c r="H45" s="24">
        <f t="shared" si="1"/>
        <v>60.48</v>
      </c>
      <c r="I45" s="26">
        <v>7.56</v>
      </c>
      <c r="J45" s="24">
        <f t="shared" si="2"/>
        <v>7.56</v>
      </c>
    </row>
    <row r="46" spans="1:10" ht="22.5" x14ac:dyDescent="0.25">
      <c r="A46" s="20" t="s">
        <v>67</v>
      </c>
      <c r="B46" s="21" t="s">
        <v>68</v>
      </c>
      <c r="C46" s="21" t="s">
        <v>50</v>
      </c>
      <c r="D46" s="21" t="s">
        <v>50</v>
      </c>
      <c r="E46" s="22">
        <v>4</v>
      </c>
      <c r="F46" s="22" t="s">
        <v>47</v>
      </c>
      <c r="G46" s="27">
        <f t="shared" si="0"/>
        <v>11.34</v>
      </c>
      <c r="H46" s="24">
        <f t="shared" si="1"/>
        <v>45.36</v>
      </c>
      <c r="I46" s="26">
        <v>11.34</v>
      </c>
      <c r="J46" s="24">
        <f t="shared" si="2"/>
        <v>11.34</v>
      </c>
    </row>
    <row r="47" spans="1:10" ht="22.5" x14ac:dyDescent="0.25">
      <c r="A47" s="20" t="s">
        <v>69</v>
      </c>
      <c r="B47" s="21" t="s">
        <v>68</v>
      </c>
      <c r="C47" s="21" t="s">
        <v>50</v>
      </c>
      <c r="D47" s="21" t="s">
        <v>50</v>
      </c>
      <c r="E47" s="22">
        <v>4</v>
      </c>
      <c r="F47" s="22" t="s">
        <v>47</v>
      </c>
      <c r="G47" s="27">
        <f t="shared" si="0"/>
        <v>13.16</v>
      </c>
      <c r="H47" s="24">
        <f t="shared" si="1"/>
        <v>52.64</v>
      </c>
      <c r="I47" s="26">
        <v>13.16</v>
      </c>
      <c r="J47" s="24">
        <f t="shared" si="2"/>
        <v>13.16</v>
      </c>
    </row>
    <row r="48" spans="1:10" ht="22.5" x14ac:dyDescent="0.25">
      <c r="A48" s="20" t="s">
        <v>70</v>
      </c>
      <c r="B48" s="21" t="s">
        <v>68</v>
      </c>
      <c r="C48" s="21" t="s">
        <v>50</v>
      </c>
      <c r="D48" s="21" t="s">
        <v>50</v>
      </c>
      <c r="E48" s="22">
        <v>4</v>
      </c>
      <c r="F48" s="22" t="s">
        <v>47</v>
      </c>
      <c r="G48" s="27">
        <f t="shared" si="0"/>
        <v>29.53</v>
      </c>
      <c r="H48" s="24">
        <f t="shared" si="1"/>
        <v>118.12</v>
      </c>
      <c r="I48" s="26">
        <v>29.53</v>
      </c>
      <c r="J48" s="24">
        <f t="shared" si="2"/>
        <v>29.53</v>
      </c>
    </row>
    <row r="49" spans="1:10" ht="22.5" x14ac:dyDescent="0.25">
      <c r="A49" s="20" t="s">
        <v>71</v>
      </c>
      <c r="B49" s="21" t="s">
        <v>68</v>
      </c>
      <c r="C49" s="21" t="s">
        <v>50</v>
      </c>
      <c r="D49" s="21" t="s">
        <v>50</v>
      </c>
      <c r="E49" s="22">
        <v>4</v>
      </c>
      <c r="F49" s="22" t="s">
        <v>47</v>
      </c>
      <c r="G49" s="27">
        <f t="shared" si="0"/>
        <v>65.7</v>
      </c>
      <c r="H49" s="24">
        <f t="shared" si="1"/>
        <v>262.8</v>
      </c>
      <c r="I49" s="26">
        <v>65.7</v>
      </c>
      <c r="J49" s="24">
        <f t="shared" si="2"/>
        <v>65.7</v>
      </c>
    </row>
    <row r="50" spans="1:10" ht="22.5" x14ac:dyDescent="0.25">
      <c r="A50" s="20" t="s">
        <v>72</v>
      </c>
      <c r="B50" s="21" t="s">
        <v>73</v>
      </c>
      <c r="C50" s="21" t="s">
        <v>50</v>
      </c>
      <c r="D50" s="21" t="s">
        <v>50</v>
      </c>
      <c r="E50" s="22">
        <v>8</v>
      </c>
      <c r="F50" s="22" t="s">
        <v>47</v>
      </c>
      <c r="G50" s="27">
        <f t="shared" si="0"/>
        <v>14.31</v>
      </c>
      <c r="H50" s="24">
        <f t="shared" si="1"/>
        <v>114.48</v>
      </c>
      <c r="I50" s="26">
        <v>14.31</v>
      </c>
      <c r="J50" s="24">
        <f t="shared" si="2"/>
        <v>14.31</v>
      </c>
    </row>
    <row r="51" spans="1:10" ht="22.5" x14ac:dyDescent="0.25">
      <c r="A51" s="20" t="s">
        <v>74</v>
      </c>
      <c r="B51" s="21" t="s">
        <v>75</v>
      </c>
      <c r="C51" s="21" t="s">
        <v>50</v>
      </c>
      <c r="D51" s="21" t="s">
        <v>50</v>
      </c>
      <c r="E51" s="22">
        <v>26</v>
      </c>
      <c r="F51" s="22" t="s">
        <v>47</v>
      </c>
      <c r="G51" s="27">
        <f t="shared" si="0"/>
        <v>1.59</v>
      </c>
      <c r="H51" s="24">
        <f t="shared" si="1"/>
        <v>41.34</v>
      </c>
      <c r="I51" s="26">
        <v>1.59</v>
      </c>
      <c r="J51" s="24">
        <f t="shared" si="2"/>
        <v>1.59</v>
      </c>
    </row>
    <row r="52" spans="1:10" ht="22.5" x14ac:dyDescent="0.25">
      <c r="A52" s="20" t="s">
        <v>76</v>
      </c>
      <c r="B52" s="21" t="s">
        <v>77</v>
      </c>
      <c r="C52" s="21" t="s">
        <v>50</v>
      </c>
      <c r="D52" s="21" t="s">
        <v>50</v>
      </c>
      <c r="E52" s="22">
        <v>4</v>
      </c>
      <c r="F52" s="22" t="s">
        <v>47</v>
      </c>
      <c r="G52" s="27">
        <f t="shared" si="0"/>
        <v>2.54</v>
      </c>
      <c r="H52" s="24">
        <f t="shared" si="1"/>
        <v>10.16</v>
      </c>
      <c r="I52" s="26">
        <v>2.54</v>
      </c>
      <c r="J52" s="24">
        <f t="shared" si="2"/>
        <v>2.54</v>
      </c>
    </row>
    <row r="53" spans="1:10" ht="22.5" x14ac:dyDescent="0.25">
      <c r="A53" s="20" t="s">
        <v>78</v>
      </c>
      <c r="B53" s="21" t="s">
        <v>79</v>
      </c>
      <c r="C53" s="21" t="s">
        <v>50</v>
      </c>
      <c r="D53" s="21" t="s">
        <v>50</v>
      </c>
      <c r="E53" s="22">
        <v>2</v>
      </c>
      <c r="F53" s="22" t="s">
        <v>47</v>
      </c>
      <c r="G53" s="27">
        <f t="shared" si="0"/>
        <v>0.96</v>
      </c>
      <c r="H53" s="24">
        <f t="shared" si="1"/>
        <v>1.92</v>
      </c>
      <c r="I53" s="26">
        <v>0.96</v>
      </c>
      <c r="J53" s="24">
        <f t="shared" si="2"/>
        <v>0.96</v>
      </c>
    </row>
    <row r="54" spans="1:10" ht="22.5" x14ac:dyDescent="0.25">
      <c r="A54" s="20" t="s">
        <v>80</v>
      </c>
      <c r="B54" s="21" t="s">
        <v>81</v>
      </c>
      <c r="C54" s="21" t="s">
        <v>50</v>
      </c>
      <c r="D54" s="21" t="s">
        <v>50</v>
      </c>
      <c r="E54" s="22">
        <v>1</v>
      </c>
      <c r="F54" s="22" t="s">
        <v>47</v>
      </c>
      <c r="G54" s="27">
        <v>261.14</v>
      </c>
      <c r="H54" s="24">
        <f t="shared" si="1"/>
        <v>261.14</v>
      </c>
      <c r="I54" s="26">
        <v>212.48</v>
      </c>
      <c r="J54" s="24">
        <f t="shared" si="2"/>
        <v>212.48</v>
      </c>
    </row>
    <row r="55" spans="1:10" ht="22.5" x14ac:dyDescent="0.25">
      <c r="A55" s="20" t="s">
        <v>82</v>
      </c>
      <c r="B55" s="21" t="s">
        <v>83</v>
      </c>
      <c r="C55" s="21" t="s">
        <v>4</v>
      </c>
      <c r="D55" s="21" t="s">
        <v>4</v>
      </c>
      <c r="E55" s="22">
        <v>2</v>
      </c>
      <c r="F55" s="22" t="s">
        <v>47</v>
      </c>
      <c r="G55" s="27">
        <f t="shared" si="0"/>
        <v>819.37</v>
      </c>
      <c r="H55" s="24">
        <f t="shared" si="1"/>
        <v>1638.74</v>
      </c>
      <c r="I55" s="26">
        <v>819.37</v>
      </c>
      <c r="J55" s="24">
        <f t="shared" si="2"/>
        <v>819.37</v>
      </c>
    </row>
    <row r="56" spans="1:10" x14ac:dyDescent="0.25">
      <c r="A56" s="20" t="s">
        <v>84</v>
      </c>
      <c r="B56" s="21" t="s">
        <v>85</v>
      </c>
      <c r="C56" s="21" t="s">
        <v>4</v>
      </c>
      <c r="D56" s="21" t="s">
        <v>4</v>
      </c>
      <c r="E56" s="22">
        <v>6</v>
      </c>
      <c r="F56" s="22" t="s">
        <v>47</v>
      </c>
      <c r="G56" s="27">
        <f t="shared" si="0"/>
        <v>514.65</v>
      </c>
      <c r="H56" s="24">
        <f t="shared" si="1"/>
        <v>3087.8999999999996</v>
      </c>
      <c r="I56" s="26">
        <v>514.65</v>
      </c>
      <c r="J56" s="24">
        <f t="shared" si="2"/>
        <v>514.65</v>
      </c>
    </row>
    <row r="57" spans="1:10" ht="22.5" x14ac:dyDescent="0.25">
      <c r="A57" s="20" t="s">
        <v>86</v>
      </c>
      <c r="B57" s="21" t="s">
        <v>87</v>
      </c>
      <c r="C57" s="21" t="s">
        <v>50</v>
      </c>
      <c r="D57" s="21" t="s">
        <v>50</v>
      </c>
      <c r="E57" s="22">
        <v>1</v>
      </c>
      <c r="F57" s="22" t="s">
        <v>88</v>
      </c>
      <c r="G57" s="27">
        <v>1089.52</v>
      </c>
      <c r="H57" s="24">
        <f t="shared" si="1"/>
        <v>1089.52</v>
      </c>
      <c r="I57" s="26">
        <v>886.52</v>
      </c>
      <c r="J57" s="24">
        <f t="shared" si="2"/>
        <v>886.52</v>
      </c>
    </row>
    <row r="58" spans="1:10" x14ac:dyDescent="0.25">
      <c r="A58" s="20" t="s">
        <v>89</v>
      </c>
      <c r="B58" s="21" t="s">
        <v>90</v>
      </c>
      <c r="C58" s="21" t="s">
        <v>91</v>
      </c>
      <c r="D58" s="21" t="s">
        <v>91</v>
      </c>
      <c r="E58" s="22">
        <v>16.843</v>
      </c>
      <c r="F58" s="22" t="s">
        <v>27</v>
      </c>
      <c r="G58" s="27">
        <f t="shared" si="0"/>
        <v>11.43</v>
      </c>
      <c r="H58" s="24">
        <f t="shared" si="1"/>
        <v>192.51549</v>
      </c>
      <c r="I58" s="26">
        <v>11.43</v>
      </c>
      <c r="J58" s="24">
        <f t="shared" si="2"/>
        <v>11.43</v>
      </c>
    </row>
    <row r="59" spans="1:10" x14ac:dyDescent="0.25">
      <c r="A59" s="20" t="s">
        <v>92</v>
      </c>
      <c r="B59" s="21" t="s">
        <v>93</v>
      </c>
      <c r="C59" s="21" t="s">
        <v>91</v>
      </c>
      <c r="D59" s="21" t="s">
        <v>91</v>
      </c>
      <c r="E59" s="22">
        <v>11.827999999999999</v>
      </c>
      <c r="F59" s="22" t="s">
        <v>27</v>
      </c>
      <c r="G59" s="27">
        <f t="shared" si="0"/>
        <v>17.329999999999998</v>
      </c>
      <c r="H59" s="24">
        <f t="shared" si="1"/>
        <v>204.97923999999998</v>
      </c>
      <c r="I59" s="26">
        <v>17.329999999999998</v>
      </c>
      <c r="J59" s="24">
        <f t="shared" si="2"/>
        <v>17.329999999999998</v>
      </c>
    </row>
    <row r="60" spans="1:10" x14ac:dyDescent="0.25">
      <c r="A60" s="20" t="s">
        <v>94</v>
      </c>
      <c r="B60" s="21" t="s">
        <v>95</v>
      </c>
      <c r="C60" s="21" t="s">
        <v>91</v>
      </c>
      <c r="D60" s="21" t="s">
        <v>91</v>
      </c>
      <c r="E60" s="22">
        <v>11.827999999999999</v>
      </c>
      <c r="F60" s="22" t="s">
        <v>27</v>
      </c>
      <c r="G60" s="27">
        <f t="shared" si="0"/>
        <v>23.92</v>
      </c>
      <c r="H60" s="24">
        <f t="shared" si="1"/>
        <v>282.92576000000003</v>
      </c>
      <c r="I60" s="26">
        <v>23.92</v>
      </c>
      <c r="J60" s="24">
        <f t="shared" si="2"/>
        <v>23.92</v>
      </c>
    </row>
    <row r="61" spans="1:10" x14ac:dyDescent="0.25">
      <c r="A61" s="20" t="s">
        <v>96</v>
      </c>
      <c r="B61" s="21" t="s">
        <v>97</v>
      </c>
      <c r="C61" s="21" t="s">
        <v>91</v>
      </c>
      <c r="D61" s="21" t="s">
        <v>91</v>
      </c>
      <c r="E61" s="22">
        <v>1.577</v>
      </c>
      <c r="F61" s="22" t="s">
        <v>27</v>
      </c>
      <c r="G61" s="27">
        <f t="shared" si="0"/>
        <v>13.93</v>
      </c>
      <c r="H61" s="24">
        <f t="shared" si="1"/>
        <v>21.967610000000001</v>
      </c>
      <c r="I61" s="26">
        <v>13.93</v>
      </c>
      <c r="J61" s="24">
        <f t="shared" si="2"/>
        <v>13.93</v>
      </c>
    </row>
    <row r="62" spans="1:10" ht="15.75" thickBot="1" x14ac:dyDescent="0.3">
      <c r="A62" s="28" t="s">
        <v>98</v>
      </c>
      <c r="B62" s="29" t="s">
        <v>99</v>
      </c>
      <c r="C62" s="29" t="s">
        <v>100</v>
      </c>
      <c r="D62" s="29" t="s">
        <v>100</v>
      </c>
      <c r="E62" s="30">
        <v>2.3239999999999998</v>
      </c>
      <c r="F62" s="30" t="s">
        <v>101</v>
      </c>
      <c r="G62" s="31"/>
      <c r="H62" s="32"/>
      <c r="I62" s="33"/>
      <c r="J62" s="34"/>
    </row>
    <row r="63" spans="1:10" ht="15.75" thickBot="1" x14ac:dyDescent="0.3">
      <c r="A63" s="36" t="s">
        <v>102</v>
      </c>
      <c r="B63" s="37"/>
      <c r="C63" s="37"/>
      <c r="D63" s="37"/>
      <c r="E63" s="37"/>
      <c r="F63" s="37"/>
      <c r="G63" s="38"/>
      <c r="H63" s="35">
        <f>SUM(H27:H61)</f>
        <v>23392.933790000003</v>
      </c>
    </row>
  </sheetData>
  <mergeCells count="19">
    <mergeCell ref="A5:H5"/>
    <mergeCell ref="F6:H6"/>
    <mergeCell ref="D7:E7"/>
    <mergeCell ref="F7:H7"/>
    <mergeCell ref="D8:E8"/>
    <mergeCell ref="F8:H8"/>
    <mergeCell ref="D9:E9"/>
    <mergeCell ref="F9:H9"/>
    <mergeCell ref="D10:E10"/>
    <mergeCell ref="F10:H10"/>
    <mergeCell ref="D11:E11"/>
    <mergeCell ref="F11:H11"/>
    <mergeCell ref="A63:G63"/>
    <mergeCell ref="D12:H22"/>
    <mergeCell ref="A24:A26"/>
    <mergeCell ref="B24:B26"/>
    <mergeCell ref="C24:D25"/>
    <mergeCell ref="E24:E26"/>
    <mergeCell ref="F24:F26"/>
  </mergeCells>
  <hyperlinks>
    <hyperlink ref="G2" r:id="rId1"/>
    <hyperlink ref="G1" r:id="rId2"/>
  </hyperlinks>
  <pageMargins left="0.7" right="0.7" top="0.75" bottom="0.75" header="0.3" footer="0.3"/>
  <pageSetup paperSize="9" scale="6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V60D дверь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2016-07-13T06:49:55Z</dcterms:modified>
</cp:coreProperties>
</file>